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ondell\Documents\Mission Gravity\Copies of MG Docs\"/>
    </mc:Choice>
  </mc:AlternateContent>
  <bookViews>
    <workbookView xWindow="3720" yWindow="0" windowWidth="28800" windowHeight="11985"/>
  </bookViews>
  <sheets>
    <sheet name="Student Collection" sheetId="2" r:id="rId1"/>
    <sheet name="Sample data - star 2" sheetId="3" r:id="rId2"/>
    <sheet name="Contrived data" sheetId="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0" i="3"/>
  <c r="C2" i="3"/>
  <c r="D3" i="3"/>
  <c r="F3" i="3" s="1"/>
  <c r="D4" i="3"/>
  <c r="F4" i="3" s="1"/>
  <c r="D5" i="3"/>
  <c r="F5" i="3" s="1"/>
  <c r="D6" i="3"/>
  <c r="E6" i="3" s="1"/>
  <c r="D7" i="3"/>
  <c r="F7" i="3" s="1"/>
  <c r="D8" i="3"/>
  <c r="F8" i="3" s="1"/>
  <c r="D9" i="3"/>
  <c r="F9" i="3" s="1"/>
  <c r="D10" i="3"/>
  <c r="F10" i="3" s="1"/>
  <c r="D11" i="3"/>
  <c r="F11" i="3" s="1"/>
  <c r="D12" i="3"/>
  <c r="F12" i="3" s="1"/>
  <c r="D13" i="3"/>
  <c r="F13" i="3" s="1"/>
  <c r="D14" i="3"/>
  <c r="F14" i="3" s="1"/>
  <c r="D15" i="3"/>
  <c r="F15" i="3" s="1"/>
  <c r="D16" i="3"/>
  <c r="F16" i="3" s="1"/>
  <c r="D17" i="3"/>
  <c r="E17" i="3" s="1"/>
  <c r="D18" i="3"/>
  <c r="F18" i="3" s="1"/>
  <c r="D19" i="3"/>
  <c r="F19" i="3" s="1"/>
  <c r="D20" i="3"/>
  <c r="E20" i="3" s="1"/>
  <c r="D2" i="3"/>
  <c r="F2" i="3" s="1"/>
  <c r="F6" i="3" l="1"/>
  <c r="I6" i="3" s="1"/>
  <c r="E13" i="3"/>
  <c r="F17" i="3"/>
  <c r="I17" i="3" s="1"/>
  <c r="E16" i="3"/>
  <c r="E9" i="3"/>
  <c r="F20" i="3"/>
  <c r="I20" i="3" s="1"/>
  <c r="E19" i="3"/>
  <c r="E15" i="3"/>
  <c r="E11" i="3"/>
  <c r="E8" i="3"/>
  <c r="E4" i="3"/>
  <c r="E2" i="3"/>
  <c r="E12" i="3"/>
  <c r="E5" i="3"/>
  <c r="E18" i="3"/>
  <c r="E14" i="3"/>
  <c r="E10" i="3"/>
  <c r="E7" i="3"/>
  <c r="E3" i="3"/>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2" i="1"/>
  <c r="H17" i="3" l="1"/>
  <c r="I3" i="3"/>
  <c r="H3" i="3"/>
  <c r="I4" i="3"/>
  <c r="H4" i="3"/>
  <c r="I7" i="3"/>
  <c r="H7" i="3"/>
  <c r="I5" i="3"/>
  <c r="H5" i="3"/>
  <c r="I8" i="3"/>
  <c r="H8" i="3"/>
  <c r="I10" i="3"/>
  <c r="H10" i="3"/>
  <c r="I12" i="3"/>
  <c r="H12" i="3"/>
  <c r="I11" i="3"/>
  <c r="H11" i="3"/>
  <c r="H9" i="3"/>
  <c r="I9" i="3"/>
  <c r="I13" i="3"/>
  <c r="H13" i="3"/>
  <c r="H6" i="3"/>
  <c r="H20" i="3"/>
  <c r="I18" i="3"/>
  <c r="H18" i="3"/>
  <c r="I19" i="3"/>
  <c r="H19" i="3"/>
  <c r="I14" i="3"/>
  <c r="H14" i="3"/>
  <c r="I2" i="3"/>
  <c r="H2" i="3"/>
  <c r="I15" i="3"/>
  <c r="H15" i="3"/>
  <c r="H16" i="3"/>
  <c r="I16" i="3"/>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2"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2" i="1"/>
</calcChain>
</file>

<file path=xl/comments1.xml><?xml version="1.0" encoding="utf-8"?>
<comments xmlns="http://schemas.openxmlformats.org/spreadsheetml/2006/main">
  <authors>
    <author>Jackie Bondell</author>
  </authors>
  <commentList>
    <comment ref="A1" authorId="0" shapeId="0">
      <text>
        <r>
          <rPr>
            <b/>
            <sz val="9"/>
            <color indexed="81"/>
            <rFont val="Tahoma"/>
            <family val="2"/>
          </rPr>
          <t>Jackie Bondell:</t>
        </r>
        <r>
          <rPr>
            <sz val="9"/>
            <color indexed="81"/>
            <rFont val="Tahoma"/>
            <family val="2"/>
          </rPr>
          <t xml:space="preserve">
This is the distance between you and the star. This will change as you move further or closer to the star. While viewing one star, you will mearuse its angular size as you change this distance 15-20 times.</t>
        </r>
      </text>
    </comment>
    <comment ref="B1" authorId="0" shapeId="0">
      <text>
        <r>
          <rPr>
            <b/>
            <sz val="9"/>
            <color indexed="81"/>
            <rFont val="Tahoma"/>
            <family val="2"/>
          </rPr>
          <t>Jackie Bondell:</t>
        </r>
        <r>
          <rPr>
            <sz val="9"/>
            <color indexed="81"/>
            <rFont val="Tahoma"/>
            <family val="2"/>
          </rPr>
          <t xml:space="preserve">
This column should report the angular diameter in degrees collected from Mission Gravity. Record 15-20 values for varying distances from one star at one stage in its life cycle.</t>
        </r>
      </text>
    </comment>
    <comment ref="C1" authorId="0" shapeId="0">
      <text>
        <r>
          <rPr>
            <b/>
            <sz val="9"/>
            <color indexed="81"/>
            <rFont val="Tahoma"/>
            <family val="2"/>
          </rPr>
          <t>Jackie Bondell:</t>
        </r>
        <r>
          <rPr>
            <sz val="9"/>
            <color indexed="81"/>
            <rFont val="Tahoma"/>
            <family val="2"/>
          </rPr>
          <t xml:space="preserve">
This should be a calculated column in which you convert the angular dimeter in degrees to an angular diameter in radians. Recall that there are Pi (3.14159) radians in 180 degrees!</t>
        </r>
      </text>
    </comment>
    <comment ref="D1" authorId="0" shapeId="0">
      <text>
        <r>
          <rPr>
            <b/>
            <sz val="9"/>
            <color indexed="81"/>
            <rFont val="Tahoma"/>
            <family val="2"/>
          </rPr>
          <t>Jackie Bondell:</t>
        </r>
        <r>
          <rPr>
            <sz val="9"/>
            <color indexed="81"/>
            <rFont val="Tahoma"/>
            <family val="2"/>
          </rPr>
          <t xml:space="preserve">
Using the formula derived in the lesson, you should be able to create here a calculated column to determine the radius of the star using right-angle trig relationships. Refer to the lesson for details.</t>
        </r>
      </text>
    </comment>
    <comment ref="E1" authorId="0" shapeId="0">
      <text>
        <r>
          <rPr>
            <b/>
            <sz val="9"/>
            <color indexed="81"/>
            <rFont val="Tahoma"/>
            <family val="2"/>
          </rPr>
          <t>Jackie Bondell:</t>
        </r>
        <r>
          <rPr>
            <sz val="9"/>
            <color indexed="81"/>
            <rFont val="Tahoma"/>
            <family val="2"/>
          </rPr>
          <t xml:space="preserve">
Using the formula derived in the lesson, you should be able to create here a calculated column to determine the radius of the star using a small angle approximation relationships. Refer to the lesson for details.</t>
        </r>
      </text>
    </comment>
    <comment ref="F1" authorId="0" shapeId="0">
      <text>
        <r>
          <rPr>
            <b/>
            <sz val="9"/>
            <color indexed="81"/>
            <rFont val="Tahoma"/>
            <family val="2"/>
          </rPr>
          <t>Jackie Bondell:</t>
        </r>
        <r>
          <rPr>
            <sz val="9"/>
            <color indexed="81"/>
            <rFont val="Tahoma"/>
            <family val="2"/>
          </rPr>
          <t xml:space="preserve">
Percent difference allows you to compare two measured values</t>
        </r>
      </text>
    </comment>
    <comment ref="G1" authorId="0" shapeId="0">
      <text>
        <r>
          <rPr>
            <b/>
            <sz val="9"/>
            <color indexed="81"/>
            <rFont val="Tahoma"/>
            <family val="2"/>
          </rPr>
          <t>Jackie Bondell:</t>
        </r>
        <r>
          <rPr>
            <sz val="9"/>
            <color indexed="81"/>
            <rFont val="Tahoma"/>
            <family val="2"/>
          </rPr>
          <t xml:space="preserve">
Percent error allows you to compare a measured with a theoretical value</t>
        </r>
      </text>
    </comment>
  </commentList>
</comments>
</file>

<file path=xl/comments2.xml><?xml version="1.0" encoding="utf-8"?>
<comments xmlns="http://schemas.openxmlformats.org/spreadsheetml/2006/main">
  <authors>
    <author>Jackie Bondell</author>
  </authors>
  <commentList>
    <comment ref="A1" authorId="0" shapeId="0">
      <text>
        <r>
          <rPr>
            <b/>
            <sz val="9"/>
            <color indexed="81"/>
            <rFont val="Tahoma"/>
            <family val="2"/>
          </rPr>
          <t>Jackie Bondell:</t>
        </r>
        <r>
          <rPr>
            <sz val="9"/>
            <color indexed="81"/>
            <rFont val="Tahoma"/>
            <family val="2"/>
          </rPr>
          <t xml:space="preserve">
This is the distance between you and the star. This will change as you move further or closer to the star. While viewing one star, you will mearuse its angular size as you change this distance 15-20 times.</t>
        </r>
      </text>
    </comment>
    <comment ref="B1" authorId="0" shapeId="0">
      <text>
        <r>
          <rPr>
            <b/>
            <sz val="9"/>
            <color indexed="81"/>
            <rFont val="Tahoma"/>
            <family val="2"/>
          </rPr>
          <t>Jackie Bondell:</t>
        </r>
        <r>
          <rPr>
            <sz val="9"/>
            <color indexed="81"/>
            <rFont val="Tahoma"/>
            <family val="2"/>
          </rPr>
          <t xml:space="preserve">
This column should report the angular diameter in degrees collected from Mission Gravity. Record 15-20 values for varying distances from one star at one stage in its life cycle.</t>
        </r>
      </text>
    </comment>
    <comment ref="D1" authorId="0" shapeId="0">
      <text>
        <r>
          <rPr>
            <b/>
            <sz val="9"/>
            <color indexed="81"/>
            <rFont val="Tahoma"/>
            <family val="2"/>
          </rPr>
          <t>Jackie Bondell:</t>
        </r>
        <r>
          <rPr>
            <sz val="9"/>
            <color indexed="81"/>
            <rFont val="Tahoma"/>
            <family val="2"/>
          </rPr>
          <t xml:space="preserve">
This should be a calculated column in which you convert the angular dimeter in degrees to an angular diameter in radians. Recall that there are Pi (3.14159) radians in 180 degrees. You can also use the RADIANS() function in Excel</t>
        </r>
      </text>
    </comment>
    <comment ref="E1" authorId="0" shapeId="0">
      <text>
        <r>
          <rPr>
            <b/>
            <sz val="9"/>
            <color indexed="81"/>
            <rFont val="Tahoma"/>
            <family val="2"/>
          </rPr>
          <t>Jackie Bondell:</t>
        </r>
        <r>
          <rPr>
            <sz val="9"/>
            <color indexed="81"/>
            <rFont val="Tahoma"/>
            <family val="2"/>
          </rPr>
          <t xml:space="preserve">
Using the formula derived in the lesson, you should be able to create here a calculated column to determine the radius of the star using right-angle trig relationships. Refer to the lesson for details.</t>
        </r>
      </text>
    </comment>
    <comment ref="F1" authorId="0" shapeId="0">
      <text>
        <r>
          <rPr>
            <b/>
            <sz val="9"/>
            <color indexed="81"/>
            <rFont val="Tahoma"/>
            <family val="2"/>
          </rPr>
          <t>Jackie Bondell:</t>
        </r>
        <r>
          <rPr>
            <sz val="9"/>
            <color indexed="81"/>
            <rFont val="Tahoma"/>
            <family val="2"/>
          </rPr>
          <t xml:space="preserve">
Using the formula derived in the lesson, you should be able to create here a calculated column to determine the radius of the star using a small angle approximation relationships. Refer to the lesson for details.</t>
        </r>
      </text>
    </comment>
    <comment ref="H1" authorId="0" shapeId="0">
      <text>
        <r>
          <rPr>
            <b/>
            <sz val="9"/>
            <color indexed="81"/>
            <rFont val="Tahoma"/>
            <family val="2"/>
          </rPr>
          <t>Jackie Bondell:</t>
        </r>
        <r>
          <rPr>
            <sz val="9"/>
            <color indexed="81"/>
            <rFont val="Tahoma"/>
            <family val="2"/>
          </rPr>
          <t xml:space="preserve">
Percent difference allows you to compare two measured values</t>
        </r>
      </text>
    </comment>
    <comment ref="I1" authorId="0" shapeId="0">
      <text>
        <r>
          <rPr>
            <b/>
            <sz val="9"/>
            <color indexed="81"/>
            <rFont val="Tahoma"/>
            <family val="2"/>
          </rPr>
          <t>Jackie Bondell:</t>
        </r>
        <r>
          <rPr>
            <sz val="9"/>
            <color indexed="81"/>
            <rFont val="Tahoma"/>
            <family val="2"/>
          </rPr>
          <t xml:space="preserve">
Percent error allows you to compare a measured with a theoretical value</t>
        </r>
      </text>
    </comment>
  </commentList>
</comments>
</file>

<file path=xl/sharedStrings.xml><?xml version="1.0" encoding="utf-8"?>
<sst xmlns="http://schemas.openxmlformats.org/spreadsheetml/2006/main" count="23" uniqueCount="16">
  <si>
    <t>theta</t>
  </si>
  <si>
    <t>theta rad</t>
  </si>
  <si>
    <t>%dif between two methods</t>
  </si>
  <si>
    <t>%error</t>
  </si>
  <si>
    <t>d (Solar radii)</t>
  </si>
  <si>
    <t>D small angle (Solar radii)</t>
  </si>
  <si>
    <t>D no small angle (Solar Radii)</t>
  </si>
  <si>
    <t>angular diameter (degrees)</t>
  </si>
  <si>
    <t>angular diameter (radians)</t>
  </si>
  <si>
    <t>distance (Solar radii)</t>
  </si>
  <si>
    <t>R no small angle (Solar Radii)</t>
  </si>
  <si>
    <t>R small angle (Solar radii)</t>
  </si>
  <si>
    <t>%diff between two methods</t>
  </si>
  <si>
    <t>%error for approximation</t>
  </si>
  <si>
    <t>R MG Solution</t>
  </si>
  <si>
    <t>Angular radius (degrees)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</si>
</sst>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Radius calculated two ways as a function of the angle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'Sample data - star 2'!$E$1</c:f>
              <c:strCache>
                <c:ptCount val="1"/>
                <c:pt idx="0">
                  <c:v>R no small angle (Solar Radii)</c:v>
                </c:pt>
              </c:strCache>
            </c:strRef>
          </c:tx>
          <c:spPr>
            <a:ln w="25400" cap="rnd">
              <a:noFill/>
              <a:round/>
            </a:ln>
            <a:effectLst/>
          </c:spPr>
          <c:marker>
            <c:symbol val="circle"/>
            <c:size val="5"/>
            <c:spPr>
              <a:solidFill>
                <a:schemeClr val="accent1"/>
              </a:solidFill>
              <a:ln w="9525">
                <a:solidFill>
                  <a:schemeClr val="accent1"/>
                </a:solidFill>
              </a:ln>
              <a:effectLst/>
            </c:spPr>
          </c:marker>
          <c:errBars>
            <c:errDir val="y"/>
            <c:errBarType val="both"/>
            <c:errValType val="stdErr"/>
            <c:noEndCap val="0"/>
            <c:spPr>
              <a:noFill/>
              <a:ln w="9525" cap="flat" cmpd="sng" algn="ctr">
                <a:solidFill>
                  <a:schemeClr val="tx1">
                    <a:lumMod val="65000"/>
                    <a:lumOff val="35000"/>
                  </a:schemeClr>
                </a:solidFill>
                <a:round/>
              </a:ln>
              <a:effectLst/>
            </c:spPr>
          </c:errBars>
          <c:xVal>
            <c:numRef>
              <c:f>'Sample data - star 2'!$C$2:$C$20</c:f>
              <c:numCache>
                <c:formatCode>General</c:formatCode>
                <c:ptCount val="19"/>
                <c:pt idx="0">
                  <c:v>20.43</c:v>
                </c:pt>
                <c:pt idx="1">
                  <c:v>17.465</c:v>
                </c:pt>
                <c:pt idx="2">
                  <c:v>15.215</c:v>
                </c:pt>
                <c:pt idx="3">
                  <c:v>13.494999999999999</c:v>
                </c:pt>
                <c:pt idx="4">
                  <c:v>12.085000000000001</c:v>
                </c:pt>
                <c:pt idx="5">
                  <c:v>10.945</c:v>
                </c:pt>
                <c:pt idx="6">
                  <c:v>9.98</c:v>
                </c:pt>
                <c:pt idx="7">
                  <c:v>9.18</c:v>
                </c:pt>
                <c:pt idx="8">
                  <c:v>7.92</c:v>
                </c:pt>
                <c:pt idx="9">
                  <c:v>6.96</c:v>
                </c:pt>
                <c:pt idx="10">
                  <c:v>5.6</c:v>
                </c:pt>
                <c:pt idx="11">
                  <c:v>5.0949999999999998</c:v>
                </c:pt>
                <c:pt idx="12">
                  <c:v>4.68</c:v>
                </c:pt>
                <c:pt idx="13">
                  <c:v>4.3250000000000002</c:v>
                </c:pt>
                <c:pt idx="14">
                  <c:v>4.0199999999999996</c:v>
                </c:pt>
                <c:pt idx="15">
                  <c:v>3.7549999999999999</c:v>
                </c:pt>
                <c:pt idx="16">
                  <c:v>3.5249999999999999</c:v>
                </c:pt>
                <c:pt idx="17">
                  <c:v>3.1349999999999998</c:v>
                </c:pt>
                <c:pt idx="18">
                  <c:v>2.8250000000000002</c:v>
                </c:pt>
              </c:numCache>
            </c:numRef>
          </c:xVal>
          <c:yVal>
            <c:numRef>
              <c:f>'Sample data - star 2'!$E$2:$E$20</c:f>
              <c:numCache>
                <c:formatCode>General</c:formatCode>
                <c:ptCount val="19"/>
                <c:pt idx="0">
                  <c:v>2.033810680933489</c:v>
                </c:pt>
                <c:pt idx="1">
                  <c:v>2.0324925178167277</c:v>
                </c:pt>
                <c:pt idx="2">
                  <c:v>2.0343739838264612</c:v>
                </c:pt>
                <c:pt idx="3">
                  <c:v>2.0350852206821659</c:v>
                </c:pt>
                <c:pt idx="4">
                  <c:v>2.0340222767799205</c:v>
                </c:pt>
                <c:pt idx="5">
                  <c:v>2.0344027711832298</c:v>
                </c:pt>
                <c:pt idx="6">
                  <c:v>2.0341794923968863</c:v>
                </c:pt>
                <c:pt idx="7">
                  <c:v>2.0330092117048775</c:v>
                </c:pt>
                <c:pt idx="8">
                  <c:v>2.0352856763688409</c:v>
                </c:pt>
                <c:pt idx="9">
                  <c:v>2.0350063325557679</c:v>
                </c:pt>
                <c:pt idx="10">
                  <c:v>2.0345552886097358</c:v>
                </c:pt>
                <c:pt idx="11">
                  <c:v>2.0328402821646647</c:v>
                </c:pt>
                <c:pt idx="12">
                  <c:v>2.0343092308453912</c:v>
                </c:pt>
                <c:pt idx="13">
                  <c:v>2.033668953585178</c:v>
                </c:pt>
                <c:pt idx="14">
                  <c:v>2.0338335477373692</c:v>
                </c:pt>
                <c:pt idx="15">
                  <c:v>2.033907933764159</c:v>
                </c:pt>
                <c:pt idx="16">
                  <c:v>2.0352837063911546</c:v>
                </c:pt>
                <c:pt idx="17">
                  <c:v>2.0336376280757418</c:v>
                </c:pt>
                <c:pt idx="18">
                  <c:v>2.0340233568994317</c:v>
                </c:pt>
              </c:numCache>
            </c:numRef>
          </c:yVal>
          <c:smooth val="0"/>
          <c:extLst>
            <c:ext xmlns:c16="http://schemas.microsoft.com/office/drawing/2014/chart" uri="{C3380CC4-5D6E-409C-BE32-E72D297353CC}">
              <c16:uniqueId val="{00000000-0E30-4B3E-80E5-9D262771BD15}"/>
            </c:ext>
          </c:extLst>
        </c:ser>
        <c:ser>
          <c:idx val="1"/>
          <c:order val="1"/>
          <c:tx>
            <c:strRef>
              <c:f>'Sample data - star 2'!$F$1</c:f>
              <c:strCache>
                <c:ptCount val="1"/>
                <c:pt idx="0">
                  <c:v>R small angle (Solar radii)</c:v>
                </c:pt>
              </c:strCache>
            </c:strRef>
          </c:tx>
          <c:spPr>
            <a:ln w="25400" cap="rnd">
              <a:noFill/>
              <a:round/>
            </a:ln>
            <a:effectLst/>
          </c:spPr>
          <c:marker>
            <c:symbol val="circle"/>
            <c:size val="5"/>
            <c:spPr>
              <a:solidFill>
                <a:schemeClr val="accent2"/>
              </a:solidFill>
              <a:ln w="9525">
                <a:solidFill>
                  <a:schemeClr val="accent2"/>
                </a:solidFill>
              </a:ln>
              <a:effectLst/>
            </c:spPr>
          </c:marker>
          <c:errBars>
            <c:errDir val="y"/>
            <c:errBarType val="both"/>
            <c:errValType val="stdErr"/>
            <c:noEndCap val="0"/>
            <c:spPr>
              <a:noFill/>
              <a:ln w="9525" cap="flat" cmpd="sng" algn="ctr">
                <a:solidFill>
                  <a:schemeClr val="tx1">
                    <a:lumMod val="65000"/>
                    <a:lumOff val="35000"/>
                  </a:schemeClr>
                </a:solidFill>
                <a:round/>
              </a:ln>
              <a:effectLst/>
            </c:spPr>
          </c:errBars>
          <c:xVal>
            <c:numRef>
              <c:f>'Sample data - star 2'!$C$2:$C$20</c:f>
              <c:numCache>
                <c:formatCode>General</c:formatCode>
                <c:ptCount val="19"/>
                <c:pt idx="0">
                  <c:v>20.43</c:v>
                </c:pt>
                <c:pt idx="1">
                  <c:v>17.465</c:v>
                </c:pt>
                <c:pt idx="2">
                  <c:v>15.215</c:v>
                </c:pt>
                <c:pt idx="3">
                  <c:v>13.494999999999999</c:v>
                </c:pt>
                <c:pt idx="4">
                  <c:v>12.085000000000001</c:v>
                </c:pt>
                <c:pt idx="5">
                  <c:v>10.945</c:v>
                </c:pt>
                <c:pt idx="6">
                  <c:v>9.98</c:v>
                </c:pt>
                <c:pt idx="7">
                  <c:v>9.18</c:v>
                </c:pt>
                <c:pt idx="8">
                  <c:v>7.92</c:v>
                </c:pt>
                <c:pt idx="9">
                  <c:v>6.96</c:v>
                </c:pt>
                <c:pt idx="10">
                  <c:v>5.6</c:v>
                </c:pt>
                <c:pt idx="11">
                  <c:v>5.0949999999999998</c:v>
                </c:pt>
                <c:pt idx="12">
                  <c:v>4.68</c:v>
                </c:pt>
                <c:pt idx="13">
                  <c:v>4.3250000000000002</c:v>
                </c:pt>
                <c:pt idx="14">
                  <c:v>4.0199999999999996</c:v>
                </c:pt>
                <c:pt idx="15">
                  <c:v>3.7549999999999999</c:v>
                </c:pt>
                <c:pt idx="16">
                  <c:v>3.5249999999999999</c:v>
                </c:pt>
                <c:pt idx="17">
                  <c:v>3.1349999999999998</c:v>
                </c:pt>
                <c:pt idx="18">
                  <c:v>2.8250000000000002</c:v>
                </c:pt>
              </c:numCache>
            </c:numRef>
          </c:xVal>
          <c:yVal>
            <c:numRef>
              <c:f>'Sample data - star 2'!$F$2:$F$20</c:f>
              <c:numCache>
                <c:formatCode>General</c:formatCode>
                <c:ptCount val="19"/>
                <c:pt idx="0">
                  <c:v>1.9468763833561309</c:v>
                </c:pt>
                <c:pt idx="1">
                  <c:v>1.9691485299408304</c:v>
                </c:pt>
                <c:pt idx="2">
                  <c:v>1.9863278057682108</c:v>
                </c:pt>
                <c:pt idx="3">
                  <c:v>1.997312908080263</c:v>
                </c:pt>
                <c:pt idx="4">
                  <c:v>2.0037688809833898</c:v>
                </c:pt>
                <c:pt idx="5">
                  <c:v>2.009596535355799</c:v>
                </c:pt>
                <c:pt idx="6">
                  <c:v>2.0135654140748342</c:v>
                </c:pt>
                <c:pt idx="7">
                  <c:v>2.0155830146901397</c:v>
                </c:pt>
                <c:pt idx="8">
                  <c:v>2.0223060229688219</c:v>
                </c:pt>
                <c:pt idx="9">
                  <c:v>2.0249868486998852</c:v>
                </c:pt>
                <c:pt idx="10">
                  <c:v>2.0280725908174109</c:v>
                </c:pt>
                <c:pt idx="11">
                  <c:v>2.0274791788717326</c:v>
                </c:pt>
                <c:pt idx="12">
                  <c:v>2.0297830134843653</c:v>
                </c:pt>
                <c:pt idx="13">
                  <c:v>2.0298048301000158</c:v>
                </c:pt>
                <c:pt idx="14">
                  <c:v>2.0304951078191791</c:v>
                </c:pt>
                <c:pt idx="15">
                  <c:v>2.0309951446498755</c:v>
                </c:pt>
                <c:pt idx="16">
                  <c:v>2.0327151666277157</c:v>
                </c:pt>
                <c:pt idx="17">
                  <c:v>2.0316077552173253</c:v>
                </c:pt>
                <c:pt idx="18">
                  <c:v>2.0323748274235771</c:v>
                </c:pt>
              </c:numCache>
            </c:numRef>
          </c:yVal>
          <c:smooth val="0"/>
          <c:extLst>
            <c:ext xmlns:c16="http://schemas.microsoft.com/office/drawing/2014/chart" uri="{C3380CC4-5D6E-409C-BE32-E72D297353CC}">
              <c16:uniqueId val="{00000001-0E30-4B3E-80E5-9D262771BD15}"/>
            </c:ext>
          </c:extLst>
        </c:ser>
        <c:dLbls>
          <c:showLegendKey val="0"/>
          <c:showVal val="0"/>
          <c:showCatName val="0"/>
          <c:showSerName val="0"/>
          <c:showPercent val="0"/>
          <c:showBubbleSize val="0"/>
        </c:dLbls>
        <c:axId val="1832461024"/>
        <c:axId val="1832459360"/>
      </c:scatterChart>
      <c:valAx>
        <c:axId val="1832461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459360"/>
        <c:crosses val="autoZero"/>
        <c:crossBetween val="midCat"/>
      </c:valAx>
      <c:valAx>
        <c:axId val="1832459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461024"/>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Diameter with two methods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7197712961936096E-2"/>
          <c:y val="1.1246539031494468E-2"/>
          <c:w val="0.94692294321911574"/>
          <c:h val="0.86894713124771972"/>
        </c:manualLayout>
      </c:layout>
      <c:scatterChart>
        <c:scatterStyle val="lineMarker"/>
        <c:varyColors val="0"/>
        <c:ser>
          <c:idx val="0"/>
          <c:order val="0"/>
          <c:tx>
            <c:strRef>
              <c:f>'Contrived data'!$D$1</c:f>
              <c:strCache>
                <c:ptCount val="1"/>
                <c:pt idx="0">
                  <c:v>D small angle (Solar radii)</c:v>
                </c:pt>
              </c:strCache>
            </c:strRef>
          </c:tx>
          <c:spPr>
            <a:ln w="19050" cap="rnd">
              <a:noFill/>
              <a:round/>
            </a:ln>
            <a:effectLst/>
          </c:spPr>
          <c:marker>
            <c:symbol val="circle"/>
            <c:size val="5"/>
            <c:spPr>
              <a:solidFill>
                <a:schemeClr val="accent1"/>
              </a:solidFill>
              <a:ln w="9525">
                <a:solidFill>
                  <a:schemeClr val="accent1"/>
                </a:solidFill>
              </a:ln>
              <a:effectLst/>
            </c:spPr>
          </c:marker>
          <c:errBars>
            <c:errDir val="y"/>
            <c:errBarType val="both"/>
            <c:errValType val="stdErr"/>
            <c:noEndCap val="0"/>
            <c:spPr>
              <a:noFill/>
              <a:ln w="9525" cap="flat" cmpd="sng" algn="ctr">
                <a:solidFill>
                  <a:schemeClr val="tx1">
                    <a:lumMod val="65000"/>
                    <a:lumOff val="35000"/>
                  </a:schemeClr>
                </a:solidFill>
                <a:round/>
              </a:ln>
              <a:effectLst/>
            </c:spPr>
          </c:errBars>
          <c:xVal>
            <c:numRef>
              <c:f>'Contrived data'!$A$2:$A$80</c:f>
              <c:numCache>
                <c:formatCode>General</c:formatCode>
                <c:ptCount val="7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numCache>
            </c:numRef>
          </c:xVal>
          <c:yVal>
            <c:numRef>
              <c:f>'Contrived data'!$D$2:$D$80</c:f>
              <c:numCache>
                <c:formatCode>General</c:formatCode>
                <c:ptCount val="79"/>
                <c:pt idx="0">
                  <c:v>0</c:v>
                </c:pt>
                <c:pt idx="1">
                  <c:v>0.17453277777777776</c:v>
                </c:pt>
                <c:pt idx="2">
                  <c:v>0.34906555555555552</c:v>
                </c:pt>
                <c:pt idx="3">
                  <c:v>0.52359833333333328</c:v>
                </c:pt>
                <c:pt idx="4">
                  <c:v>0.69813111111111104</c:v>
                </c:pt>
                <c:pt idx="5">
                  <c:v>0.87266388888888891</c:v>
                </c:pt>
                <c:pt idx="6">
                  <c:v>1.0471966666666666</c:v>
                </c:pt>
                <c:pt idx="7">
                  <c:v>1.2217294444444442</c:v>
                </c:pt>
                <c:pt idx="8">
                  <c:v>1.3962622222222221</c:v>
                </c:pt>
                <c:pt idx="9">
                  <c:v>1.5707950000000002</c:v>
                </c:pt>
                <c:pt idx="10">
                  <c:v>1.7453277777777778</c:v>
                </c:pt>
                <c:pt idx="11">
                  <c:v>1.9198605555555557</c:v>
                </c:pt>
                <c:pt idx="12">
                  <c:v>2.0943933333333331</c:v>
                </c:pt>
                <c:pt idx="13">
                  <c:v>2.268926111111111</c:v>
                </c:pt>
                <c:pt idx="14">
                  <c:v>2.4434588888888884</c:v>
                </c:pt>
                <c:pt idx="15">
                  <c:v>2.6179916666666663</c:v>
                </c:pt>
                <c:pt idx="16">
                  <c:v>2.7925244444444441</c:v>
                </c:pt>
                <c:pt idx="17">
                  <c:v>2.967057222222222</c:v>
                </c:pt>
                <c:pt idx="18">
                  <c:v>3.1415900000000003</c:v>
                </c:pt>
                <c:pt idx="19">
                  <c:v>3.3161227777777782</c:v>
                </c:pt>
                <c:pt idx="20">
                  <c:v>3.4906555555555556</c:v>
                </c:pt>
                <c:pt idx="21">
                  <c:v>3.665188333333333</c:v>
                </c:pt>
                <c:pt idx="22">
                  <c:v>3.8397211111111114</c:v>
                </c:pt>
                <c:pt idx="23">
                  <c:v>4.0142538888888888</c:v>
                </c:pt>
                <c:pt idx="24">
                  <c:v>4.1887866666666662</c:v>
                </c:pt>
                <c:pt idx="25">
                  <c:v>4.3633194444444445</c:v>
                </c:pt>
                <c:pt idx="26">
                  <c:v>4.537852222222222</c:v>
                </c:pt>
                <c:pt idx="27">
                  <c:v>4.7123850000000003</c:v>
                </c:pt>
                <c:pt idx="28">
                  <c:v>4.8869177777777768</c:v>
                </c:pt>
                <c:pt idx="29">
                  <c:v>5.061450555555556</c:v>
                </c:pt>
                <c:pt idx="30">
                  <c:v>5.2359833333333325</c:v>
                </c:pt>
                <c:pt idx="31">
                  <c:v>5.4105161111111109</c:v>
                </c:pt>
                <c:pt idx="32">
                  <c:v>5.5850488888888883</c:v>
                </c:pt>
                <c:pt idx="33">
                  <c:v>5.7595816666666666</c:v>
                </c:pt>
                <c:pt idx="34">
                  <c:v>5.934114444444444</c:v>
                </c:pt>
                <c:pt idx="35">
                  <c:v>6.1086472222222223</c:v>
                </c:pt>
                <c:pt idx="36">
                  <c:v>6.2831800000000007</c:v>
                </c:pt>
                <c:pt idx="37">
                  <c:v>6.4577127777777772</c:v>
                </c:pt>
                <c:pt idx="38">
                  <c:v>6.6322455555555564</c:v>
                </c:pt>
                <c:pt idx="39">
                  <c:v>6.8067783333333329</c:v>
                </c:pt>
                <c:pt idx="40">
                  <c:v>6.9813111111111112</c:v>
                </c:pt>
                <c:pt idx="41">
                  <c:v>7.1558438888888878</c:v>
                </c:pt>
                <c:pt idx="42">
                  <c:v>7.3303766666666661</c:v>
                </c:pt>
                <c:pt idx="43">
                  <c:v>7.5049094444444444</c:v>
                </c:pt>
                <c:pt idx="44">
                  <c:v>7.6794422222222227</c:v>
                </c:pt>
                <c:pt idx="45">
                  <c:v>7.8539750000000002</c:v>
                </c:pt>
                <c:pt idx="46">
                  <c:v>8.0285077777777776</c:v>
                </c:pt>
                <c:pt idx="47">
                  <c:v>8.203040555555555</c:v>
                </c:pt>
                <c:pt idx="48">
                  <c:v>8.3775733333333324</c:v>
                </c:pt>
                <c:pt idx="49">
                  <c:v>8.5521061111111116</c:v>
                </c:pt>
                <c:pt idx="50">
                  <c:v>8.7266388888888891</c:v>
                </c:pt>
                <c:pt idx="51">
                  <c:v>8.9011716666666665</c:v>
                </c:pt>
                <c:pt idx="52">
                  <c:v>9.0757044444444439</c:v>
                </c:pt>
                <c:pt idx="53">
                  <c:v>9.2502372222222213</c:v>
                </c:pt>
                <c:pt idx="54">
                  <c:v>9.4247700000000005</c:v>
                </c:pt>
                <c:pt idx="55">
                  <c:v>9.599302777777778</c:v>
                </c:pt>
                <c:pt idx="56">
                  <c:v>9.7738355555555536</c:v>
                </c:pt>
                <c:pt idx="57">
                  <c:v>9.9483683333333328</c:v>
                </c:pt>
                <c:pt idx="58">
                  <c:v>10.122901111111112</c:v>
                </c:pt>
                <c:pt idx="59">
                  <c:v>10.297433888888888</c:v>
                </c:pt>
                <c:pt idx="60">
                  <c:v>10.471966666666665</c:v>
                </c:pt>
                <c:pt idx="61">
                  <c:v>10.646499444444444</c:v>
                </c:pt>
                <c:pt idx="62">
                  <c:v>10.821032222222222</c:v>
                </c:pt>
                <c:pt idx="63">
                  <c:v>10.995564999999999</c:v>
                </c:pt>
                <c:pt idx="64">
                  <c:v>11.170097777777777</c:v>
                </c:pt>
                <c:pt idx="65">
                  <c:v>11.344630555555554</c:v>
                </c:pt>
                <c:pt idx="66">
                  <c:v>11.519163333333333</c:v>
                </c:pt>
                <c:pt idx="67">
                  <c:v>11.693696111111112</c:v>
                </c:pt>
                <c:pt idx="68">
                  <c:v>11.868228888888888</c:v>
                </c:pt>
                <c:pt idx="69">
                  <c:v>12.042761666666665</c:v>
                </c:pt>
                <c:pt idx="70">
                  <c:v>12.217294444444445</c:v>
                </c:pt>
                <c:pt idx="71">
                  <c:v>12.391827222222222</c:v>
                </c:pt>
                <c:pt idx="72">
                  <c:v>12.566360000000001</c:v>
                </c:pt>
                <c:pt idx="73">
                  <c:v>12.740892777777777</c:v>
                </c:pt>
                <c:pt idx="74">
                  <c:v>12.915425555555554</c:v>
                </c:pt>
                <c:pt idx="75">
                  <c:v>13.089958333333334</c:v>
                </c:pt>
                <c:pt idx="76">
                  <c:v>13.264491111111113</c:v>
                </c:pt>
                <c:pt idx="77">
                  <c:v>13.439023888888888</c:v>
                </c:pt>
                <c:pt idx="78">
                  <c:v>13.613556666666666</c:v>
                </c:pt>
              </c:numCache>
            </c:numRef>
          </c:yVal>
          <c:smooth val="0"/>
          <c:extLst>
            <c:ext xmlns:c16="http://schemas.microsoft.com/office/drawing/2014/chart" uri="{C3380CC4-5D6E-409C-BE32-E72D297353CC}">
              <c16:uniqueId val="{00000000-BF75-4858-AD39-36B396ECF3C6}"/>
            </c:ext>
          </c:extLst>
        </c:ser>
        <c:ser>
          <c:idx val="1"/>
          <c:order val="1"/>
          <c:tx>
            <c:strRef>
              <c:f>'Contrived data'!$E$1</c:f>
              <c:strCache>
                <c:ptCount val="1"/>
                <c:pt idx="0">
                  <c:v>D no small angle (Solar Radii)</c:v>
                </c:pt>
              </c:strCache>
            </c:strRef>
          </c:tx>
          <c:spPr>
            <a:ln w="19050" cap="rnd">
              <a:noFill/>
              <a:round/>
            </a:ln>
            <a:effectLst/>
          </c:spPr>
          <c:marker>
            <c:symbol val="circle"/>
            <c:size val="5"/>
            <c:spPr>
              <a:solidFill>
                <a:schemeClr val="accent2"/>
              </a:solidFill>
              <a:ln w="9525">
                <a:solidFill>
                  <a:schemeClr val="accent2"/>
                </a:solidFill>
              </a:ln>
              <a:effectLst/>
            </c:spPr>
          </c:marker>
          <c:xVal>
            <c:numRef>
              <c:f>'Contrived data'!$A$2:$A$80</c:f>
              <c:numCache>
                <c:formatCode>General</c:formatCode>
                <c:ptCount val="7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numCache>
            </c:numRef>
          </c:xVal>
          <c:yVal>
            <c:numRef>
              <c:f>'Contrived data'!$E$2:$E$80</c:f>
              <c:numCache>
                <c:formatCode>General</c:formatCode>
                <c:ptCount val="79"/>
                <c:pt idx="0">
                  <c:v>0</c:v>
                </c:pt>
                <c:pt idx="1">
                  <c:v>0.17455050181560436</c:v>
                </c:pt>
                <c:pt idx="2">
                  <c:v>0.34920739971461756</c:v>
                </c:pt>
                <c:pt idx="3">
                  <c:v>0.52407734935073347</c:v>
                </c:pt>
                <c:pt idx="4">
                  <c:v>0.69926752686506033</c:v>
                </c:pt>
                <c:pt idx="5">
                  <c:v>0.87488589250894599</c:v>
                </c:pt>
                <c:pt idx="6">
                  <c:v>1.0510414583555279</c:v>
                </c:pt>
                <c:pt idx="7">
                  <c:v>1.2278445615197207</c:v>
                </c:pt>
                <c:pt idx="8">
                  <c:v>1.4054071443560354</c:v>
                </c:pt>
                <c:pt idx="9">
                  <c:v>1.5838430431670079</c:v>
                </c:pt>
                <c:pt idx="10">
                  <c:v>1.7632682870329697</c:v>
                </c:pt>
                <c:pt idx="11">
                  <c:v>1.9438014084675319</c:v>
                </c:pt>
                <c:pt idx="12">
                  <c:v>2.1255637677137873</c:v>
                </c:pt>
                <c:pt idx="13">
                  <c:v>2.3086798926255048</c:v>
                </c:pt>
                <c:pt idx="14">
                  <c:v>2.4932778362273353</c:v>
                </c:pt>
                <c:pt idx="15">
                  <c:v>2.6794895542205599</c:v>
                </c:pt>
                <c:pt idx="16">
                  <c:v>2.8674513048987542</c:v>
                </c:pt>
                <c:pt idx="17">
                  <c:v>3.0573040741640076</c:v>
                </c:pt>
                <c:pt idx="18">
                  <c:v>3.2491940285925947</c:v>
                </c:pt>
                <c:pt idx="19">
                  <c:v>3.4432729997933724</c:v>
                </c:pt>
                <c:pt idx="20">
                  <c:v>3.639699003637574</c:v>
                </c:pt>
                <c:pt idx="21">
                  <c:v>3.8386367983206773</c:v>
                </c:pt>
                <c:pt idx="22">
                  <c:v>4.0402584856523163</c:v>
                </c:pt>
                <c:pt idx="23">
                  <c:v>4.244744160466408</c:v>
                </c:pt>
                <c:pt idx="24">
                  <c:v>4.4522826136098477</c:v>
                </c:pt>
                <c:pt idx="25">
                  <c:v>4.6630720946148223</c:v>
                </c:pt>
                <c:pt idx="26">
                  <c:v>4.8773211408994213</c:v>
                </c:pt>
                <c:pt idx="27">
                  <c:v>5.0952494811883318</c:v>
                </c:pt>
                <c:pt idx="28">
                  <c:v>5.3170890218171643</c:v>
                </c:pt>
                <c:pt idx="29">
                  <c:v>5.5430849257007662</c:v>
                </c:pt>
                <c:pt idx="30">
                  <c:v>5.773496795031555</c:v>
                </c:pt>
                <c:pt idx="31">
                  <c:v>6.0085999702572366</c:v>
                </c:pt>
                <c:pt idx="32">
                  <c:v>6.2486869596018852</c:v>
                </c:pt>
                <c:pt idx="33">
                  <c:v>6.4940690153811467</c:v>
                </c:pt>
                <c:pt idx="34">
                  <c:v>6.7450778756692245</c:v>
                </c:pt>
                <c:pt idx="35">
                  <c:v>7.00206769256115</c:v>
                </c:pt>
                <c:pt idx="36">
                  <c:v>7.265417171407865</c:v>
                </c:pt>
                <c:pt idx="37">
                  <c:v>7.5355319490692283</c:v>
                </c:pt>
                <c:pt idx="38">
                  <c:v>7.8128472435329464</c:v>
                </c:pt>
                <c:pt idx="39">
                  <c:v>8.0978308123106491</c:v>
                </c:pt>
                <c:pt idx="40">
                  <c:v>8.3909862629977052</c:v>
                </c:pt>
                <c:pt idx="41">
                  <c:v>8.6928567664568419</c:v>
                </c:pt>
                <c:pt idx="42">
                  <c:v>9.0040292314863066</c:v>
                </c:pt>
                <c:pt idx="43">
                  <c:v>9.3251390098429621</c:v>
                </c:pt>
                <c:pt idx="44">
                  <c:v>9.6568752124597275</c:v>
                </c:pt>
                <c:pt idx="45">
                  <c:v>9.9999867320598348</c:v>
                </c:pt>
                <c:pt idx="46">
                  <c:v>10.355289084672163</c:v>
                </c:pt>
                <c:pt idx="47">
                  <c:v>10.723672203475282</c:v>
                </c:pt>
                <c:pt idx="48">
                  <c:v>11.106109343805471</c:v>
                </c:pt>
                <c:pt idx="49">
                  <c:v>11.503667289149275</c:v>
                </c:pt>
                <c:pt idx="50">
                  <c:v>11.917518085898466</c:v>
                </c:pt>
                <c:pt idx="51">
                  <c:v>12.348952581362628</c:v>
                </c:pt>
                <c:pt idx="52">
                  <c:v>12.799396097316718</c:v>
                </c:pt>
                <c:pt idx="53">
                  <c:v>13.270426643198682</c:v>
                </c:pt>
                <c:pt idx="54">
                  <c:v>13.763796162869628</c:v>
                </c:pt>
                <c:pt idx="55">
                  <c:v>14.281455421737654</c:v>
                </c:pt>
                <c:pt idx="56">
                  <c:v>14.825583283817442</c:v>
                </c:pt>
                <c:pt idx="57">
                  <c:v>15.398621310006648</c:v>
                </c:pt>
                <c:pt idx="58">
                  <c:v>16.003314841674648</c:v>
                </c:pt>
                <c:pt idx="59">
                  <c:v>16.642762034065608</c:v>
                </c:pt>
                <c:pt idx="60">
                  <c:v>17.320472694545728</c:v>
                </c:pt>
                <c:pt idx="61">
                  <c:v>18.04043929245087</c:v>
                </c:pt>
                <c:pt idx="62">
                  <c:v>18.807223183500696</c:v>
                </c:pt>
                <c:pt idx="63">
                  <c:v>19.626059993357813</c:v>
                </c:pt>
                <c:pt idx="64">
                  <c:v>20.502989318619115</c:v>
                </c:pt>
                <c:pt idx="65">
                  <c:v>21.445015554168823</c:v>
                </c:pt>
                <c:pt idx="66">
                  <c:v>22.460308925454893</c:v>
                </c:pt>
                <c:pt idx="67">
                  <c:v>23.55845896199596</c:v>
                </c:pt>
                <c:pt idx="68">
                  <c:v>24.750797097972914</c:v>
                </c:pt>
                <c:pt idx="69">
                  <c:v>26.050811442247888</c:v>
                </c:pt>
                <c:pt idx="70">
                  <c:v>27.474685977051053</c:v>
                </c:pt>
                <c:pt idx="71">
                  <c:v>29.042010027355811</c:v>
                </c:pt>
                <c:pt idx="72">
                  <c:v>30.776724217103325</c:v>
                </c:pt>
                <c:pt idx="73">
                  <c:v>32.70840028884065</c:v>
                </c:pt>
                <c:pt idx="74">
                  <c:v>34.874000851383144</c:v>
                </c:pt>
                <c:pt idx="75">
                  <c:v>37.320343020837676</c:v>
                </c:pt>
                <c:pt idx="76">
                  <c:v>40.107617899817413</c:v>
                </c:pt>
                <c:pt idx="77">
                  <c:v>43.314534419840356</c:v>
                </c:pt>
                <c:pt idx="78">
                  <c:v>47.046035086161176</c:v>
                </c:pt>
              </c:numCache>
            </c:numRef>
          </c:yVal>
          <c:smooth val="0"/>
          <c:extLst>
            <c:ext xmlns:c16="http://schemas.microsoft.com/office/drawing/2014/chart" uri="{C3380CC4-5D6E-409C-BE32-E72D297353CC}">
              <c16:uniqueId val="{00000001-BF75-4858-AD39-36B396ECF3C6}"/>
            </c:ext>
          </c:extLst>
        </c:ser>
        <c:dLbls>
          <c:showLegendKey val="0"/>
          <c:showVal val="0"/>
          <c:showCatName val="0"/>
          <c:showSerName val="0"/>
          <c:showPercent val="0"/>
          <c:showBubbleSize val="0"/>
        </c:dLbls>
        <c:axId val="404701119"/>
        <c:axId val="404713599"/>
      </c:scatterChart>
      <c:valAx>
        <c:axId val="40470111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Angle Subtended (Degrees)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713599"/>
        <c:crosses val="autoZero"/>
        <c:crossBetween val="midCat"/>
      </c:valAx>
      <c:valAx>
        <c:axId val="404713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Diameter</a:t>
                </a:r>
                <a:r>
                  <a:rPr lang="en-US" baseline="0"/>
                  <a:t> with two methods (Solar Radii)</a:t>
                </a:r>
              </a:p>
              <a:p>
                <a:pPr>
                  <a:defRPr/>
                </a:pPr>
                <a:endParaRPr lang="en-US"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70111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1042987</xdr:colOff>
      <xdr:row>21</xdr:row>
      <xdr:rowOff>42863</xdr:rowOff>
    </xdr:from>
    <xdr:to>
      <xdr:col>9</xdr:col>
      <xdr:colOff>1147763</xdr:colOff>
      <xdr:row>37</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533401</xdr:colOff>
      <xdr:row>1</xdr:row>
      <xdr:rowOff>142876</xdr:rowOff>
    </xdr:from>
    <xdr:to>
      <xdr:col>22</xdr:col>
      <xdr:colOff>133351</xdr:colOff>
      <xdr:row>39</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
  <sheetViews>
    <sheetView tabSelected="1" workbookViewId="0">
      <selection activeCell="C11" sqref="C11"/>
    </sheetView>
  </sheetViews>
  <sheetFormatPr defaultRowHeight="14.25" x14ac:dyDescent="0.45"/>
  <cols>
    <col min="1" max="7" width="16.796875" style="1" customWidth="1"/>
  </cols>
  <sheetData>
    <row r="1" spans="1:7" ht="28.5" x14ac:dyDescent="0.45">
      <c r="A1" s="1" t="s">
        <v>9</v>
      </c>
      <c r="B1" s="1" t="s">
        <v>7</v>
      </c>
      <c r="C1" s="1" t="s">
        <v>8</v>
      </c>
      <c r="D1" s="1" t="s">
        <v>10</v>
      </c>
      <c r="E1" s="1" t="s">
        <v>11</v>
      </c>
      <c r="F1" s="1" t="s">
        <v>12</v>
      </c>
      <c r="G1" s="1" t="s">
        <v>13</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workbookViewId="0">
      <selection activeCell="B27" sqref="B27"/>
    </sheetView>
  </sheetViews>
  <sheetFormatPr defaultRowHeight="14.25" x14ac:dyDescent="0.45"/>
  <cols>
    <col min="1" max="1" width="19.3984375" customWidth="1"/>
    <col min="2" max="3" width="16.33203125" customWidth="1"/>
    <col min="4" max="4" width="15.796875" customWidth="1"/>
    <col min="5" max="5" width="19.3984375" customWidth="1"/>
    <col min="6" max="6" width="16.53125" customWidth="1"/>
    <col min="7" max="7" width="19.3984375" customWidth="1"/>
    <col min="8" max="8" width="13.53125" customWidth="1"/>
    <col min="9" max="9" width="14.59765625" customWidth="1"/>
    <col min="10" max="10" width="19.3984375" customWidth="1"/>
  </cols>
  <sheetData>
    <row r="1" spans="1:9" ht="28.5" x14ac:dyDescent="0.45">
      <c r="A1" s="1" t="s">
        <v>9</v>
      </c>
      <c r="B1" s="1" t="s">
        <v>7</v>
      </c>
      <c r="C1" s="1" t="s">
        <v>15</v>
      </c>
      <c r="D1" s="1" t="s">
        <v>8</v>
      </c>
      <c r="E1" s="1" t="s">
        <v>10</v>
      </c>
      <c r="F1" s="1" t="s">
        <v>11</v>
      </c>
      <c r="G1" s="1" t="s">
        <v>14</v>
      </c>
      <c r="H1" s="1" t="s">
        <v>12</v>
      </c>
      <c r="I1" s="1" t="s">
        <v>13</v>
      </c>
    </row>
    <row r="2" spans="1:9" x14ac:dyDescent="0.45">
      <c r="A2">
        <v>5.46</v>
      </c>
      <c r="B2">
        <v>40.86</v>
      </c>
      <c r="C2">
        <f>B2/2</f>
        <v>20.43</v>
      </c>
      <c r="D2">
        <f>RADIANS(B2)</f>
        <v>0.71314153236488309</v>
      </c>
      <c r="E2">
        <f>A2*TAN(D2/2)</f>
        <v>2.033810680933489</v>
      </c>
      <c r="F2">
        <f>A2*(D2/2)</f>
        <v>1.9468763833561309</v>
      </c>
      <c r="G2">
        <v>1.95</v>
      </c>
      <c r="H2">
        <f>((ABS(E2-F2))/(AVERAGE(E2:F2)))*100</f>
        <v>4.3678036566721259</v>
      </c>
      <c r="I2">
        <f>(ABS(E2-F2)/E2)*100</f>
        <v>4.2744537823676199</v>
      </c>
    </row>
    <row r="3" spans="1:9" x14ac:dyDescent="0.45">
      <c r="A3">
        <v>6.46</v>
      </c>
      <c r="B3">
        <v>34.93</v>
      </c>
      <c r="C3">
        <f t="shared" ref="C3:C20" si="0">B3/2</f>
        <v>17.465</v>
      </c>
      <c r="D3">
        <f>RADIANS(B3)</f>
        <v>0.60964350772161935</v>
      </c>
      <c r="E3">
        <f>A3*TAN(D3/2)</f>
        <v>2.0324925178167277</v>
      </c>
      <c r="F3">
        <f>A3*(D3/2)</f>
        <v>1.9691485299408304</v>
      </c>
      <c r="G3">
        <v>1.97</v>
      </c>
      <c r="H3">
        <f t="shared" ref="H3:H20" si="1">((ABS(E3-F3))/(AVERAGE(E3:F3)))*100</f>
        <v>3.1659005452972337</v>
      </c>
      <c r="I3">
        <f t="shared" ref="I3:I20" si="2">(ABS(E3-F3)/E3)*100</f>
        <v>3.1165668419749153</v>
      </c>
    </row>
    <row r="4" spans="1:9" x14ac:dyDescent="0.45">
      <c r="A4">
        <v>7.48</v>
      </c>
      <c r="B4">
        <v>30.43</v>
      </c>
      <c r="C4">
        <f t="shared" si="0"/>
        <v>15.215</v>
      </c>
      <c r="D4">
        <f>RADIANS(B4)</f>
        <v>0.53110369138187452</v>
      </c>
      <c r="E4">
        <f>A4*TAN(D4/2)</f>
        <v>2.0343739838264612</v>
      </c>
      <c r="F4">
        <f>A4*(D4/2)</f>
        <v>1.9863278057682108</v>
      </c>
      <c r="G4">
        <v>1.99</v>
      </c>
      <c r="H4">
        <f t="shared" si="1"/>
        <v>2.3899398947015142</v>
      </c>
      <c r="I4">
        <f t="shared" si="2"/>
        <v>2.3617180734822498</v>
      </c>
    </row>
    <row r="5" spans="1:9" x14ac:dyDescent="0.45">
      <c r="A5">
        <v>8.48</v>
      </c>
      <c r="B5">
        <v>26.99</v>
      </c>
      <c r="C5">
        <f t="shared" si="0"/>
        <v>13.494999999999999</v>
      </c>
      <c r="D5">
        <f>RADIANS(B5)</f>
        <v>0.47106436511326955</v>
      </c>
      <c r="E5">
        <f>A5*TAN(D5/2)</f>
        <v>2.0350852206821659</v>
      </c>
      <c r="F5">
        <f>A5*(D5/2)</f>
        <v>1.997312908080263</v>
      </c>
      <c r="G5">
        <v>2</v>
      </c>
      <c r="H5">
        <f t="shared" si="1"/>
        <v>1.8734416293113165</v>
      </c>
      <c r="I5">
        <f t="shared" si="2"/>
        <v>1.8560555704513231</v>
      </c>
    </row>
    <row r="6" spans="1:9" x14ac:dyDescent="0.45">
      <c r="A6">
        <v>9.5</v>
      </c>
      <c r="B6">
        <v>24.17</v>
      </c>
      <c r="C6">
        <f t="shared" si="0"/>
        <v>12.085000000000001</v>
      </c>
      <c r="D6">
        <f>RADIANS(B6)</f>
        <v>0.42184608020702946</v>
      </c>
      <c r="E6">
        <f>A6*TAN(D6/2)</f>
        <v>2.0340222767799205</v>
      </c>
      <c r="F6">
        <f>A6*(D6/2)</f>
        <v>2.0037688809833898</v>
      </c>
      <c r="G6">
        <v>2</v>
      </c>
      <c r="H6">
        <f t="shared" si="1"/>
        <v>1.4985121624412729</v>
      </c>
      <c r="I6">
        <f t="shared" si="2"/>
        <v>1.4873679674946911</v>
      </c>
    </row>
    <row r="7" spans="1:9" x14ac:dyDescent="0.45">
      <c r="A7">
        <v>10.52</v>
      </c>
      <c r="B7">
        <v>21.89</v>
      </c>
      <c r="C7">
        <f t="shared" si="0"/>
        <v>10.945</v>
      </c>
      <c r="D7">
        <f>RADIANS(B7)</f>
        <v>0.38205257326155873</v>
      </c>
      <c r="E7">
        <f>A7*TAN(D7/2)</f>
        <v>2.0344027711832298</v>
      </c>
      <c r="F7">
        <f>A7*(D7/2)</f>
        <v>2.009596535355799</v>
      </c>
      <c r="G7">
        <v>2.0099999999999998</v>
      </c>
      <c r="H7">
        <f t="shared" si="1"/>
        <v>1.2268170168733632</v>
      </c>
      <c r="I7">
        <f t="shared" si="2"/>
        <v>1.2193374969206927</v>
      </c>
    </row>
    <row r="8" spans="1:9" x14ac:dyDescent="0.45">
      <c r="A8">
        <v>11.56</v>
      </c>
      <c r="B8">
        <v>19.96</v>
      </c>
      <c r="C8">
        <f t="shared" si="0"/>
        <v>9.98</v>
      </c>
      <c r="D8">
        <f>RADIANS(B8)</f>
        <v>0.34836771869806821</v>
      </c>
      <c r="E8">
        <f>A8*TAN(D8/2)</f>
        <v>2.0341794923968863</v>
      </c>
      <c r="F8">
        <f>A8*(D8/2)</f>
        <v>2.0135654140748342</v>
      </c>
      <c r="G8">
        <v>2.0099999999999998</v>
      </c>
      <c r="H8">
        <f t="shared" si="1"/>
        <v>1.0185463164486157</v>
      </c>
      <c r="I8">
        <f t="shared" si="2"/>
        <v>1.0133854165328542</v>
      </c>
    </row>
    <row r="9" spans="1:9" x14ac:dyDescent="0.45">
      <c r="A9">
        <v>12.58</v>
      </c>
      <c r="B9">
        <v>18.36</v>
      </c>
      <c r="C9">
        <f t="shared" si="0"/>
        <v>9.18</v>
      </c>
      <c r="D9">
        <f>RADIANS(B9)</f>
        <v>0.3204424506661589</v>
      </c>
      <c r="E9">
        <f>A9*TAN(D9/2)</f>
        <v>2.0330092117048775</v>
      </c>
      <c r="F9">
        <f>A9*(D9/2)</f>
        <v>2.0155830146901397</v>
      </c>
      <c r="G9">
        <v>2.02</v>
      </c>
      <c r="H9">
        <f t="shared" si="1"/>
        <v>0.86085216985433888</v>
      </c>
      <c r="I9">
        <f t="shared" si="2"/>
        <v>0.8571627179261142</v>
      </c>
    </row>
    <row r="10" spans="1:9" x14ac:dyDescent="0.45">
      <c r="A10">
        <v>14.63</v>
      </c>
      <c r="B10">
        <v>15.84</v>
      </c>
      <c r="C10">
        <f t="shared" si="0"/>
        <v>7.92</v>
      </c>
      <c r="D10">
        <f>RADIANS(B10)</f>
        <v>0.27646015351590181</v>
      </c>
      <c r="E10">
        <f>A10*TAN(D10/2)</f>
        <v>2.0352856763688409</v>
      </c>
      <c r="F10">
        <f>A10*(D10/2)</f>
        <v>2.0223060229688219</v>
      </c>
      <c r="G10">
        <v>2.02</v>
      </c>
      <c r="H10">
        <f t="shared" si="1"/>
        <v>0.63977129104132269</v>
      </c>
      <c r="I10">
        <f t="shared" si="2"/>
        <v>0.63773128021890713</v>
      </c>
    </row>
    <row r="11" spans="1:9" x14ac:dyDescent="0.45">
      <c r="A11">
        <v>16.670000000000002</v>
      </c>
      <c r="B11">
        <v>13.92</v>
      </c>
      <c r="C11">
        <f t="shared" si="0"/>
        <v>6.96</v>
      </c>
      <c r="D11">
        <f>RADIANS(B11)</f>
        <v>0.24294983187761068</v>
      </c>
      <c r="E11">
        <f>A11*TAN(D11/2)</f>
        <v>2.0350063325557679</v>
      </c>
      <c r="F11">
        <f>A11*(D11/2)</f>
        <v>2.0249868486998852</v>
      </c>
      <c r="G11">
        <v>2.02</v>
      </c>
      <c r="H11">
        <f t="shared" si="1"/>
        <v>0.49357146224486625</v>
      </c>
      <c r="I11">
        <f t="shared" si="2"/>
        <v>0.49235639691102129</v>
      </c>
    </row>
    <row r="12" spans="1:9" x14ac:dyDescent="0.45">
      <c r="A12">
        <v>20.75</v>
      </c>
      <c r="B12">
        <v>11.2</v>
      </c>
      <c r="C12">
        <f t="shared" si="0"/>
        <v>5.6</v>
      </c>
      <c r="D12">
        <f>RADIANS(B12)</f>
        <v>0.1954768762233649</v>
      </c>
      <c r="E12">
        <f>A12*TAN(D12/2)</f>
        <v>2.0345552886097358</v>
      </c>
      <c r="F12">
        <f>A12*(D12/2)</f>
        <v>2.0280725908174109</v>
      </c>
      <c r="G12">
        <v>2.0299999999999998</v>
      </c>
      <c r="H12">
        <f t="shared" si="1"/>
        <v>0.31913815317188271</v>
      </c>
      <c r="I12">
        <f t="shared" si="2"/>
        <v>0.31862971867206935</v>
      </c>
    </row>
    <row r="13" spans="1:9" x14ac:dyDescent="0.45">
      <c r="A13">
        <v>22.8</v>
      </c>
      <c r="B13">
        <v>10.19</v>
      </c>
      <c r="C13">
        <f t="shared" si="0"/>
        <v>5.0949999999999998</v>
      </c>
      <c r="D13">
        <f>RADIANS(B13)</f>
        <v>0.17784905077822216</v>
      </c>
      <c r="E13">
        <f>A13*TAN(D13/2)</f>
        <v>2.0328402821646647</v>
      </c>
      <c r="F13">
        <f>A13*(D13/2)</f>
        <v>2.0274791788717326</v>
      </c>
      <c r="G13">
        <v>2.0299999999999998</v>
      </c>
      <c r="H13">
        <f t="shared" si="1"/>
        <v>0.2640729796942497</v>
      </c>
      <c r="I13">
        <f t="shared" si="2"/>
        <v>0.26372476676934992</v>
      </c>
    </row>
    <row r="14" spans="1:9" x14ac:dyDescent="0.45">
      <c r="A14">
        <v>24.85</v>
      </c>
      <c r="B14">
        <v>9.36</v>
      </c>
      <c r="C14">
        <f t="shared" si="0"/>
        <v>4.68</v>
      </c>
      <c r="D14">
        <f>RADIANS(B14)</f>
        <v>0.16336281798666924</v>
      </c>
      <c r="E14">
        <f>A14*TAN(D14/2)</f>
        <v>2.0343092308453912</v>
      </c>
      <c r="F14">
        <f>A14*(D14/2)</f>
        <v>2.0297830134843653</v>
      </c>
      <c r="G14">
        <v>2.0299999999999998</v>
      </c>
      <c r="H14">
        <f t="shared" si="1"/>
        <v>0.22274186159730391</v>
      </c>
      <c r="I14">
        <f t="shared" si="2"/>
        <v>0.22249406788293094</v>
      </c>
    </row>
    <row r="15" spans="1:9" x14ac:dyDescent="0.45">
      <c r="A15">
        <v>26.89</v>
      </c>
      <c r="B15">
        <v>8.65</v>
      </c>
      <c r="C15">
        <f t="shared" si="0"/>
        <v>4.3250000000000002</v>
      </c>
      <c r="D15">
        <f>RADIANS(B15)</f>
        <v>0.15097098029750952</v>
      </c>
      <c r="E15">
        <f>A15*TAN(D15/2)</f>
        <v>2.033668953585178</v>
      </c>
      <c r="F15">
        <f>A15*(D15/2)</f>
        <v>2.0298048301000158</v>
      </c>
      <c r="G15">
        <v>2.0299999999999998</v>
      </c>
      <c r="H15">
        <f t="shared" si="1"/>
        <v>0.19018818335566001</v>
      </c>
      <c r="I15">
        <f t="shared" si="2"/>
        <v>0.19000749745183837</v>
      </c>
    </row>
    <row r="16" spans="1:9" x14ac:dyDescent="0.45">
      <c r="A16">
        <v>28.94</v>
      </c>
      <c r="B16">
        <v>8.0399999999999991</v>
      </c>
      <c r="C16">
        <f t="shared" si="0"/>
        <v>4.0199999999999996</v>
      </c>
      <c r="D16">
        <f>RADIANS(B16)</f>
        <v>0.14032447186034408</v>
      </c>
      <c r="E16">
        <f>A16*TAN(D16/2)</f>
        <v>2.0338335477373692</v>
      </c>
      <c r="F16">
        <f>A16*(D16/2)</f>
        <v>2.0304951078191791</v>
      </c>
      <c r="G16">
        <v>2.0299999999999998</v>
      </c>
      <c r="H16">
        <f t="shared" si="1"/>
        <v>0.16428001774049508</v>
      </c>
      <c r="I16">
        <f t="shared" si="2"/>
        <v>0.164145188867799</v>
      </c>
    </row>
    <row r="17" spans="1:9" x14ac:dyDescent="0.45">
      <c r="A17">
        <v>30.99</v>
      </c>
      <c r="B17">
        <v>7.51</v>
      </c>
      <c r="C17">
        <f t="shared" si="0"/>
        <v>3.7549999999999999</v>
      </c>
      <c r="D17">
        <f>RADIANS(B17)</f>
        <v>0.13107422682477415</v>
      </c>
      <c r="E17">
        <f>A17*TAN(D17/2)</f>
        <v>2.033907933764159</v>
      </c>
      <c r="F17">
        <f>A17*(D17/2)</f>
        <v>2.0309951446498755</v>
      </c>
      <c r="G17">
        <v>2.0299999999999998</v>
      </c>
      <c r="H17">
        <f t="shared" si="1"/>
        <v>0.14331407455943349</v>
      </c>
      <c r="I17">
        <f t="shared" si="2"/>
        <v>0.14321145347482822</v>
      </c>
    </row>
    <row r="18" spans="1:9" x14ac:dyDescent="0.45">
      <c r="A18">
        <v>33.04</v>
      </c>
      <c r="B18">
        <v>7.05</v>
      </c>
      <c r="C18">
        <f t="shared" si="0"/>
        <v>3.5249999999999999</v>
      </c>
      <c r="D18">
        <f>RADIANS(B18)</f>
        <v>0.12304571226560022</v>
      </c>
      <c r="E18">
        <f>A18*TAN(D18/2)</f>
        <v>2.0352837063911546</v>
      </c>
      <c r="F18">
        <f>A18*(D18/2)</f>
        <v>2.0327151666277157</v>
      </c>
      <c r="G18">
        <v>2.0299999999999998</v>
      </c>
      <c r="H18">
        <f t="shared" si="1"/>
        <v>0.12628025934200127</v>
      </c>
      <c r="I18">
        <f t="shared" si="2"/>
        <v>0.12620057613458435</v>
      </c>
    </row>
    <row r="19" spans="1:9" x14ac:dyDescent="0.45">
      <c r="A19">
        <v>37.130000000000003</v>
      </c>
      <c r="B19">
        <v>6.27</v>
      </c>
      <c r="C19">
        <f t="shared" si="0"/>
        <v>3.1349999999999998</v>
      </c>
      <c r="D19">
        <f>RADIANS(B19)</f>
        <v>0.10943214410004445</v>
      </c>
      <c r="E19">
        <f>A19*TAN(D19/2)</f>
        <v>2.0336376280757418</v>
      </c>
      <c r="F19">
        <f>A19*(D19/2)</f>
        <v>2.0316077552173253</v>
      </c>
      <c r="G19">
        <v>2.0299999999999998</v>
      </c>
      <c r="H19">
        <f t="shared" si="1"/>
        <v>9.9864715018614034E-2</v>
      </c>
      <c r="I19">
        <f t="shared" si="2"/>
        <v>9.9814875098332465E-2</v>
      </c>
    </row>
    <row r="20" spans="1:9" x14ac:dyDescent="0.45">
      <c r="A20">
        <v>41.22</v>
      </c>
      <c r="B20">
        <v>5.65</v>
      </c>
      <c r="C20">
        <f t="shared" si="0"/>
        <v>2.8250000000000002</v>
      </c>
      <c r="D20">
        <f>RADIANS(B20)</f>
        <v>9.8611102737679632E-2</v>
      </c>
      <c r="E20">
        <f>A20*TAN(D20/2)</f>
        <v>2.0340233568994317</v>
      </c>
      <c r="F20">
        <f>A20*(D20/2)</f>
        <v>2.0323748274235771</v>
      </c>
      <c r="G20">
        <v>2.0299999999999998</v>
      </c>
      <c r="H20">
        <f t="shared" si="1"/>
        <v>8.1080573083574789E-2</v>
      </c>
      <c r="I20">
        <f t="shared" si="2"/>
        <v>8.1047716107229342E-2</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selection activeCell="C1" sqref="C1"/>
    </sheetView>
  </sheetViews>
  <sheetFormatPr defaultRowHeight="14.25" x14ac:dyDescent="0.45"/>
  <cols>
    <col min="7" max="7" width="11.59765625" bestFit="1" customWidth="1"/>
  </cols>
  <sheetData>
    <row r="1" spans="1:7" x14ac:dyDescent="0.45">
      <c r="A1" t="s">
        <v>0</v>
      </c>
      <c r="B1" t="s">
        <v>1</v>
      </c>
      <c r="C1" t="s">
        <v>4</v>
      </c>
      <c r="D1" t="s">
        <v>5</v>
      </c>
      <c r="E1" t="s">
        <v>6</v>
      </c>
      <c r="F1" t="s">
        <v>2</v>
      </c>
      <c r="G1" t="s">
        <v>3</v>
      </c>
    </row>
    <row r="2" spans="1:7" x14ac:dyDescent="0.45">
      <c r="A2">
        <v>0</v>
      </c>
      <c r="B2">
        <f>A2*3.14159/180</f>
        <v>0</v>
      </c>
      <c r="C2">
        <v>10</v>
      </c>
      <c r="D2">
        <f>C2*(B2)</f>
        <v>0</v>
      </c>
      <c r="E2">
        <f>C2*TAN(B2)</f>
        <v>0</v>
      </c>
      <c r="F2" t="e">
        <f>ABS((D2-E2)/(AVERAGE(D2:E2)))*100</f>
        <v>#DIV/0!</v>
      </c>
      <c r="G2" t="e">
        <f>((ABS(E2-D2))/E2)*100</f>
        <v>#DIV/0!</v>
      </c>
    </row>
    <row r="3" spans="1:7" x14ac:dyDescent="0.45">
      <c r="A3">
        <v>1</v>
      </c>
      <c r="B3">
        <f t="shared" ref="B3:B66" si="0">A3*3.14159/180</f>
        <v>1.7453277777777776E-2</v>
      </c>
      <c r="C3">
        <v>10</v>
      </c>
      <c r="D3">
        <f t="shared" ref="D3:D66" si="1">C3*(B3)</f>
        <v>0.17453277777777776</v>
      </c>
      <c r="E3">
        <f t="shared" ref="E3:E66" si="2">C3*TAN(B3)</f>
        <v>0.17455050181560436</v>
      </c>
      <c r="F3">
        <f t="shared" ref="F3:F66" si="3">ABS((D3-E3)/(AVERAGE(D3:E3)))*100</f>
        <v>1.0154618604044829E-2</v>
      </c>
      <c r="G3">
        <f t="shared" ref="G3:G66" si="4">((ABS(E3-D3))/E3)*100</f>
        <v>1.0154103048826194E-2</v>
      </c>
    </row>
    <row r="4" spans="1:7" x14ac:dyDescent="0.45">
      <c r="A4">
        <v>2</v>
      </c>
      <c r="B4">
        <f t="shared" si="0"/>
        <v>3.4906555555555552E-2</v>
      </c>
      <c r="C4">
        <v>10</v>
      </c>
      <c r="D4">
        <f t="shared" si="1"/>
        <v>0.34906555555555552</v>
      </c>
      <c r="E4">
        <f t="shared" si="2"/>
        <v>0.34920739971461756</v>
      </c>
      <c r="F4">
        <f t="shared" si="3"/>
        <v>4.0627138138884841E-2</v>
      </c>
      <c r="G4">
        <f t="shared" si="4"/>
        <v>4.0618886993220235E-2</v>
      </c>
    </row>
    <row r="5" spans="1:7" x14ac:dyDescent="0.45">
      <c r="A5">
        <v>3</v>
      </c>
      <c r="B5">
        <f t="shared" si="0"/>
        <v>5.2359833333333328E-2</v>
      </c>
      <c r="C5">
        <v>10</v>
      </c>
      <c r="D5">
        <f t="shared" si="1"/>
        <v>0.52359833333333328</v>
      </c>
      <c r="E5">
        <f t="shared" si="2"/>
        <v>0.52407734935073347</v>
      </c>
      <c r="F5">
        <f t="shared" si="3"/>
        <v>9.1443568905405531E-2</v>
      </c>
      <c r="G5">
        <f t="shared" si="4"/>
        <v>9.1401778381308085E-2</v>
      </c>
    </row>
    <row r="6" spans="1:7" x14ac:dyDescent="0.45">
      <c r="A6">
        <v>4</v>
      </c>
      <c r="B6">
        <f t="shared" si="0"/>
        <v>6.9813111111111104E-2</v>
      </c>
      <c r="C6">
        <v>10</v>
      </c>
      <c r="D6">
        <f t="shared" si="1"/>
        <v>0.69813111111111104</v>
      </c>
      <c r="E6">
        <f t="shared" si="2"/>
        <v>0.69926752686506033</v>
      </c>
      <c r="F6">
        <f t="shared" si="3"/>
        <v>0.16264732526076384</v>
      </c>
      <c r="G6">
        <f t="shared" si="4"/>
        <v>0.16251516197871305</v>
      </c>
    </row>
    <row r="7" spans="1:7" x14ac:dyDescent="0.45">
      <c r="A7">
        <v>5</v>
      </c>
      <c r="B7">
        <f t="shared" si="0"/>
        <v>8.7266388888888893E-2</v>
      </c>
      <c r="C7">
        <v>10</v>
      </c>
      <c r="D7">
        <f t="shared" si="1"/>
        <v>0.87266388888888891</v>
      </c>
      <c r="E7">
        <f t="shared" si="2"/>
        <v>0.87488589250894599</v>
      </c>
      <c r="F7">
        <f t="shared" si="3"/>
        <v>0.25429932167995201</v>
      </c>
      <c r="G7">
        <f t="shared" si="4"/>
        <v>0.25397639155947055</v>
      </c>
    </row>
    <row r="8" spans="1:7" x14ac:dyDescent="0.45">
      <c r="A8">
        <v>6</v>
      </c>
      <c r="B8">
        <f t="shared" si="0"/>
        <v>0.10471966666666666</v>
      </c>
      <c r="C8">
        <v>10</v>
      </c>
      <c r="D8">
        <f t="shared" si="1"/>
        <v>1.0471966666666666</v>
      </c>
      <c r="E8">
        <f t="shared" si="2"/>
        <v>1.0510414583555279</v>
      </c>
      <c r="F8">
        <f t="shared" si="3"/>
        <v>0.36647810780014745</v>
      </c>
      <c r="G8">
        <f t="shared" si="4"/>
        <v>0.36580780503910121</v>
      </c>
    </row>
    <row r="9" spans="1:7" x14ac:dyDescent="0.45">
      <c r="A9">
        <v>7</v>
      </c>
      <c r="B9">
        <f t="shared" si="0"/>
        <v>0.12217294444444443</v>
      </c>
      <c r="C9">
        <v>10</v>
      </c>
      <c r="D9">
        <f t="shared" si="1"/>
        <v>1.2217294444444442</v>
      </c>
      <c r="E9">
        <f t="shared" si="2"/>
        <v>1.2278445615197207</v>
      </c>
      <c r="F9">
        <f t="shared" si="3"/>
        <v>0.49928004301054085</v>
      </c>
      <c r="G9">
        <f t="shared" si="4"/>
        <v>0.49803674397577558</v>
      </c>
    </row>
    <row r="10" spans="1:7" x14ac:dyDescent="0.45">
      <c r="A10">
        <v>8</v>
      </c>
      <c r="B10">
        <f t="shared" si="0"/>
        <v>0.13962622222222221</v>
      </c>
      <c r="C10">
        <v>10</v>
      </c>
      <c r="D10">
        <f t="shared" si="1"/>
        <v>1.3962622222222221</v>
      </c>
      <c r="E10">
        <f t="shared" si="2"/>
        <v>1.4054071443560354</v>
      </c>
      <c r="F10">
        <f t="shared" si="3"/>
        <v>0.65281951131744353</v>
      </c>
      <c r="G10">
        <f t="shared" si="4"/>
        <v>0.65069557747293205</v>
      </c>
    </row>
    <row r="11" spans="1:7" x14ac:dyDescent="0.45">
      <c r="A11">
        <v>9</v>
      </c>
      <c r="B11">
        <f t="shared" si="0"/>
        <v>0.15707950000000001</v>
      </c>
      <c r="C11">
        <v>10</v>
      </c>
      <c r="D11">
        <f t="shared" si="1"/>
        <v>1.5707950000000002</v>
      </c>
      <c r="E11">
        <f t="shared" si="2"/>
        <v>1.5838430431670079</v>
      </c>
      <c r="F11">
        <f t="shared" si="3"/>
        <v>0.82722917738660673</v>
      </c>
      <c r="G11">
        <f t="shared" si="4"/>
        <v>0.8238217305243325</v>
      </c>
    </row>
    <row r="12" spans="1:7" x14ac:dyDescent="0.45">
      <c r="A12">
        <v>10</v>
      </c>
      <c r="B12">
        <f t="shared" si="0"/>
        <v>0.17453277777777779</v>
      </c>
      <c r="C12">
        <v>10</v>
      </c>
      <c r="D12">
        <f t="shared" si="1"/>
        <v>1.7453277777777778</v>
      </c>
      <c r="E12">
        <f t="shared" si="2"/>
        <v>1.7632682870329697</v>
      </c>
      <c r="F12">
        <f t="shared" si="3"/>
        <v>1.0226602848429955</v>
      </c>
      <c r="G12">
        <f t="shared" si="4"/>
        <v>1.0174577168503462</v>
      </c>
    </row>
    <row r="13" spans="1:7" x14ac:dyDescent="0.45">
      <c r="A13">
        <v>11</v>
      </c>
      <c r="B13">
        <f t="shared" si="0"/>
        <v>0.19198605555555556</v>
      </c>
      <c r="C13">
        <v>10</v>
      </c>
      <c r="D13">
        <f t="shared" si="1"/>
        <v>1.9198605555555557</v>
      </c>
      <c r="E13">
        <f t="shared" si="2"/>
        <v>1.9438014084675319</v>
      </c>
      <c r="F13">
        <f t="shared" si="3"/>
        <v>1.2392829980937312</v>
      </c>
      <c r="G13">
        <f t="shared" si="4"/>
        <v>1.2316511762819891</v>
      </c>
    </row>
    <row r="14" spans="1:7" x14ac:dyDescent="0.45">
      <c r="A14">
        <v>12</v>
      </c>
      <c r="B14">
        <f t="shared" si="0"/>
        <v>0.20943933333333331</v>
      </c>
      <c r="C14">
        <v>10</v>
      </c>
      <c r="D14">
        <f t="shared" si="1"/>
        <v>2.0943933333333331</v>
      </c>
      <c r="E14">
        <f t="shared" si="2"/>
        <v>2.1255637677137873</v>
      </c>
      <c r="F14">
        <f t="shared" si="3"/>
        <v>1.4772867891344066</v>
      </c>
      <c r="G14">
        <f t="shared" si="4"/>
        <v>1.4664549167574714</v>
      </c>
    </row>
    <row r="15" spans="1:7" x14ac:dyDescent="0.45">
      <c r="A15">
        <v>13</v>
      </c>
      <c r="B15">
        <f t="shared" si="0"/>
        <v>0.22689261111111109</v>
      </c>
      <c r="C15">
        <v>10</v>
      </c>
      <c r="D15">
        <f t="shared" si="1"/>
        <v>2.268926111111111</v>
      </c>
      <c r="E15">
        <f t="shared" si="2"/>
        <v>2.3086798926255048</v>
      </c>
      <c r="F15">
        <f t="shared" si="3"/>
        <v>1.7368808710030312</v>
      </c>
      <c r="G15">
        <f t="shared" si="4"/>
        <v>1.7219269610038712</v>
      </c>
    </row>
    <row r="16" spans="1:7" x14ac:dyDescent="0.45">
      <c r="A16">
        <v>14</v>
      </c>
      <c r="B16">
        <f t="shared" si="0"/>
        <v>0.24434588888888886</v>
      </c>
      <c r="C16">
        <v>10</v>
      </c>
      <c r="D16">
        <f t="shared" si="1"/>
        <v>2.4434588888888884</v>
      </c>
      <c r="E16">
        <f t="shared" si="2"/>
        <v>2.4932778362273353</v>
      </c>
      <c r="F16">
        <f t="shared" si="3"/>
        <v>2.0182946797623313</v>
      </c>
      <c r="G16">
        <f t="shared" si="4"/>
        <v>1.9981305979854098</v>
      </c>
    </row>
    <row r="17" spans="1:7" x14ac:dyDescent="0.45">
      <c r="A17">
        <v>15</v>
      </c>
      <c r="B17">
        <f t="shared" si="0"/>
        <v>0.26179916666666664</v>
      </c>
      <c r="C17">
        <v>10</v>
      </c>
      <c r="D17">
        <f t="shared" si="1"/>
        <v>2.6179916666666663</v>
      </c>
      <c r="E17">
        <f t="shared" si="2"/>
        <v>2.6794895542205599</v>
      </c>
      <c r="F17">
        <f t="shared" si="3"/>
        <v>2.3217784071198242</v>
      </c>
      <c r="G17">
        <f t="shared" si="4"/>
        <v>2.2951344392078745</v>
      </c>
    </row>
    <row r="18" spans="1:7" x14ac:dyDescent="0.45">
      <c r="A18">
        <v>16</v>
      </c>
      <c r="B18">
        <f t="shared" si="0"/>
        <v>0.27925244444444441</v>
      </c>
      <c r="C18">
        <v>10</v>
      </c>
      <c r="D18">
        <f t="shared" si="1"/>
        <v>2.7925244444444441</v>
      </c>
      <c r="E18">
        <f t="shared" si="2"/>
        <v>2.8674513048987542</v>
      </c>
      <c r="F18">
        <f t="shared" si="3"/>
        <v>2.6476035860402694</v>
      </c>
      <c r="G18">
        <f t="shared" si="4"/>
        <v>2.6130124799784746</v>
      </c>
    </row>
    <row r="19" spans="1:7" x14ac:dyDescent="0.45">
      <c r="A19">
        <v>17</v>
      </c>
      <c r="B19">
        <f t="shared" si="0"/>
        <v>0.29670572222222219</v>
      </c>
      <c r="C19">
        <v>10</v>
      </c>
      <c r="D19">
        <f t="shared" si="1"/>
        <v>2.967057222222222</v>
      </c>
      <c r="E19">
        <f t="shared" si="2"/>
        <v>3.0573040741640076</v>
      </c>
      <c r="F19">
        <f t="shared" si="3"/>
        <v>2.9960637319651142</v>
      </c>
      <c r="G19">
        <f t="shared" si="4"/>
        <v>2.9518441657283567</v>
      </c>
    </row>
    <row r="20" spans="1:7" x14ac:dyDescent="0.45">
      <c r="A20">
        <v>18</v>
      </c>
      <c r="B20">
        <f t="shared" si="0"/>
        <v>0.31415900000000002</v>
      </c>
      <c r="C20">
        <v>10</v>
      </c>
      <c r="D20">
        <f t="shared" si="1"/>
        <v>3.1415900000000003</v>
      </c>
      <c r="E20">
        <f t="shared" si="2"/>
        <v>3.2491940285925947</v>
      </c>
      <c r="F20">
        <f t="shared" si="3"/>
        <v>3.3674750425353159</v>
      </c>
      <c r="G20">
        <f t="shared" si="4"/>
        <v>3.3117144635158517</v>
      </c>
    </row>
    <row r="21" spans="1:7" x14ac:dyDescent="0.45">
      <c r="A21">
        <v>19</v>
      </c>
      <c r="B21">
        <f t="shared" si="0"/>
        <v>0.3316122777777778</v>
      </c>
      <c r="C21">
        <v>10</v>
      </c>
      <c r="D21">
        <f t="shared" si="1"/>
        <v>3.3161227777777782</v>
      </c>
      <c r="E21">
        <f t="shared" si="2"/>
        <v>3.4432729997933724</v>
      </c>
      <c r="F21">
        <f t="shared" si="3"/>
        <v>3.7621771590147381</v>
      </c>
      <c r="G21">
        <f t="shared" si="4"/>
        <v>3.6927139388373909</v>
      </c>
    </row>
    <row r="22" spans="1:7" x14ac:dyDescent="0.45">
      <c r="A22">
        <v>20</v>
      </c>
      <c r="B22">
        <f t="shared" si="0"/>
        <v>0.34906555555555557</v>
      </c>
      <c r="C22">
        <v>10</v>
      </c>
      <c r="D22">
        <f t="shared" si="1"/>
        <v>3.4906555555555556</v>
      </c>
      <c r="E22">
        <f t="shared" si="2"/>
        <v>3.639699003637574</v>
      </c>
      <c r="F22">
        <f t="shared" si="3"/>
        <v>4.1805339929374883</v>
      </c>
      <c r="G22">
        <f t="shared" si="4"/>
        <v>4.0949388378836264</v>
      </c>
    </row>
    <row r="23" spans="1:7" x14ac:dyDescent="0.45">
      <c r="A23">
        <v>21</v>
      </c>
      <c r="B23">
        <f t="shared" si="0"/>
        <v>0.36651883333333329</v>
      </c>
      <c r="C23">
        <v>10</v>
      </c>
      <c r="D23">
        <f t="shared" si="1"/>
        <v>3.665188333333333</v>
      </c>
      <c r="E23">
        <f t="shared" si="2"/>
        <v>3.8386367983206773</v>
      </c>
      <c r="F23">
        <f t="shared" si="3"/>
        <v>4.6229346218549825</v>
      </c>
      <c r="G23">
        <f t="shared" si="4"/>
        <v>4.5184911753887285</v>
      </c>
    </row>
    <row r="24" spans="1:7" x14ac:dyDescent="0.45">
      <c r="A24">
        <v>22</v>
      </c>
      <c r="B24">
        <f t="shared" si="0"/>
        <v>0.38397211111111113</v>
      </c>
      <c r="C24">
        <v>10</v>
      </c>
      <c r="D24">
        <f t="shared" si="1"/>
        <v>3.8397211111111114</v>
      </c>
      <c r="E24">
        <f t="shared" si="2"/>
        <v>4.0402584856523163</v>
      </c>
      <c r="F24">
        <f t="shared" si="3"/>
        <v>5.0897942584412865</v>
      </c>
      <c r="G24">
        <f t="shared" si="4"/>
        <v>4.9634788282321329</v>
      </c>
    </row>
    <row r="25" spans="1:7" x14ac:dyDescent="0.45">
      <c r="A25">
        <v>23</v>
      </c>
      <c r="B25">
        <f t="shared" si="0"/>
        <v>0.40142538888888885</v>
      </c>
      <c r="C25">
        <v>10</v>
      </c>
      <c r="D25">
        <f t="shared" si="1"/>
        <v>4.0142538888888888</v>
      </c>
      <c r="E25">
        <f t="shared" si="2"/>
        <v>4.244744160466408</v>
      </c>
      <c r="F25">
        <f t="shared" si="3"/>
        <v>5.5815552976310832</v>
      </c>
      <c r="G25">
        <f t="shared" si="4"/>
        <v>5.4300156349633379</v>
      </c>
    </row>
    <row r="26" spans="1:7" x14ac:dyDescent="0.45">
      <c r="A26">
        <v>24</v>
      </c>
      <c r="B26">
        <f t="shared" si="0"/>
        <v>0.41887866666666662</v>
      </c>
      <c r="C26">
        <v>10</v>
      </c>
      <c r="D26">
        <f t="shared" si="1"/>
        <v>4.1887866666666662</v>
      </c>
      <c r="E26">
        <f t="shared" si="2"/>
        <v>4.4522826136098477</v>
      </c>
      <c r="F26">
        <f t="shared" si="3"/>
        <v>6.0986884469175227</v>
      </c>
      <c r="G26">
        <f t="shared" si="4"/>
        <v>5.9182215014321091</v>
      </c>
    </row>
    <row r="27" spans="1:7" x14ac:dyDescent="0.45">
      <c r="A27">
        <v>25</v>
      </c>
      <c r="B27">
        <f t="shared" si="0"/>
        <v>0.43633194444444445</v>
      </c>
      <c r="C27">
        <v>10</v>
      </c>
      <c r="D27">
        <f t="shared" si="1"/>
        <v>4.3633194444444445</v>
      </c>
      <c r="E27">
        <f t="shared" si="2"/>
        <v>4.6630720946148223</v>
      </c>
      <c r="F27">
        <f t="shared" si="3"/>
        <v>6.6416939454327748</v>
      </c>
      <c r="G27">
        <f t="shared" si="4"/>
        <v>6.4282225127196497</v>
      </c>
    </row>
    <row r="28" spans="1:7" x14ac:dyDescent="0.45">
      <c r="A28">
        <v>26</v>
      </c>
      <c r="B28">
        <f t="shared" si="0"/>
        <v>0.45378522222222217</v>
      </c>
      <c r="C28">
        <v>10</v>
      </c>
      <c r="D28">
        <f t="shared" si="1"/>
        <v>4.537852222222222</v>
      </c>
      <c r="E28">
        <f t="shared" si="2"/>
        <v>4.8773211408994213</v>
      </c>
      <c r="F28">
        <f t="shared" si="3"/>
        <v>7.2111028779749811</v>
      </c>
      <c r="G28">
        <f t="shared" si="4"/>
        <v>6.9601510515790697</v>
      </c>
    </row>
    <row r="29" spans="1:7" x14ac:dyDescent="0.45">
      <c r="A29">
        <v>27</v>
      </c>
      <c r="B29">
        <f t="shared" si="0"/>
        <v>0.4712385</v>
      </c>
      <c r="C29">
        <v>10</v>
      </c>
      <c r="D29">
        <f t="shared" si="1"/>
        <v>4.7123850000000003</v>
      </c>
      <c r="E29">
        <f t="shared" si="2"/>
        <v>5.0952494811883318</v>
      </c>
      <c r="F29">
        <f t="shared" si="3"/>
        <v>7.8074785907384685</v>
      </c>
      <c r="G29">
        <f t="shared" si="4"/>
        <v>7.5141459236072281</v>
      </c>
    </row>
    <row r="30" spans="1:7" x14ac:dyDescent="0.45">
      <c r="A30">
        <v>28</v>
      </c>
      <c r="B30">
        <f t="shared" si="0"/>
        <v>0.48869177777777772</v>
      </c>
      <c r="C30">
        <v>10</v>
      </c>
      <c r="D30">
        <f t="shared" si="1"/>
        <v>4.8869177777777768</v>
      </c>
      <c r="E30">
        <f t="shared" si="2"/>
        <v>5.3170890218171643</v>
      </c>
      <c r="F30">
        <f t="shared" si="3"/>
        <v>8.4314182161553166</v>
      </c>
      <c r="G30">
        <f t="shared" si="4"/>
        <v>8.0903524893847365</v>
      </c>
    </row>
    <row r="31" spans="1:7" x14ac:dyDescent="0.45">
      <c r="A31">
        <v>29</v>
      </c>
      <c r="B31">
        <f t="shared" si="0"/>
        <v>0.50614505555555556</v>
      </c>
      <c r="C31">
        <v>10</v>
      </c>
      <c r="D31">
        <f t="shared" si="1"/>
        <v>5.061450555555556</v>
      </c>
      <c r="E31">
        <f t="shared" si="2"/>
        <v>5.5430849257007662</v>
      </c>
      <c r="F31">
        <f t="shared" si="3"/>
        <v>9.0835543149722344</v>
      </c>
      <c r="G31">
        <f t="shared" si="4"/>
        <v>8.6889228038360091</v>
      </c>
    </row>
    <row r="32" spans="1:7" x14ac:dyDescent="0.45">
      <c r="A32">
        <v>30</v>
      </c>
      <c r="B32">
        <f t="shared" si="0"/>
        <v>0.52359833333333328</v>
      </c>
      <c r="C32">
        <v>10</v>
      </c>
      <c r="D32">
        <f t="shared" si="1"/>
        <v>5.2359833333333325</v>
      </c>
      <c r="E32">
        <f t="shared" si="2"/>
        <v>5.773496795031555</v>
      </c>
      <c r="F32">
        <f t="shared" si="3"/>
        <v>9.7645566444753307</v>
      </c>
      <c r="G32">
        <f t="shared" si="4"/>
        <v>9.310015763077681</v>
      </c>
    </row>
    <row r="33" spans="1:7" x14ac:dyDescent="0.45">
      <c r="A33">
        <v>31</v>
      </c>
      <c r="B33">
        <f t="shared" si="0"/>
        <v>0.54105161111111111</v>
      </c>
      <c r="C33">
        <v>10</v>
      </c>
      <c r="D33">
        <f t="shared" si="1"/>
        <v>5.4105161111111109</v>
      </c>
      <c r="E33">
        <f t="shared" si="2"/>
        <v>6.0085999702572366</v>
      </c>
      <c r="F33">
        <f t="shared" si="3"/>
        <v>10.475134062643798</v>
      </c>
      <c r="G33">
        <f t="shared" si="4"/>
        <v>9.9537972590397104</v>
      </c>
    </row>
    <row r="34" spans="1:7" x14ac:dyDescent="0.45">
      <c r="A34">
        <v>32</v>
      </c>
      <c r="B34">
        <f t="shared" si="0"/>
        <v>0.55850488888888883</v>
      </c>
      <c r="C34">
        <v>10</v>
      </c>
      <c r="D34">
        <f t="shared" si="1"/>
        <v>5.5850488888888883</v>
      </c>
      <c r="E34">
        <f t="shared" si="2"/>
        <v>6.2486869596018852</v>
      </c>
      <c r="F34">
        <f t="shared" si="3"/>
        <v>11.216036578974926</v>
      </c>
      <c r="G34">
        <f t="shared" si="4"/>
        <v>10.620440342162356</v>
      </c>
    </row>
    <row r="35" spans="1:7" x14ac:dyDescent="0.45">
      <c r="A35">
        <v>33</v>
      </c>
      <c r="B35">
        <f t="shared" si="0"/>
        <v>0.57595816666666666</v>
      </c>
      <c r="C35">
        <v>10</v>
      </c>
      <c r="D35">
        <f t="shared" si="1"/>
        <v>5.7595816666666666</v>
      </c>
      <c r="E35">
        <f t="shared" si="2"/>
        <v>6.4940690153811467</v>
      </c>
      <c r="F35">
        <f t="shared" si="3"/>
        <v>11.988057563784471</v>
      </c>
      <c r="G35">
        <f t="shared" si="4"/>
        <v>11.310125392490487</v>
      </c>
    </row>
    <row r="36" spans="1:7" x14ac:dyDescent="0.45">
      <c r="A36">
        <v>34</v>
      </c>
      <c r="B36">
        <f t="shared" si="0"/>
        <v>0.59341144444444438</v>
      </c>
      <c r="C36">
        <v>10</v>
      </c>
      <c r="D36">
        <f t="shared" si="1"/>
        <v>5.934114444444444</v>
      </c>
      <c r="E36">
        <f t="shared" si="2"/>
        <v>6.7450778756692245</v>
      </c>
      <c r="F36">
        <f t="shared" si="3"/>
        <v>12.792036128962355</v>
      </c>
      <c r="G36">
        <f t="shared" si="4"/>
        <v>12.023040299506093</v>
      </c>
    </row>
    <row r="37" spans="1:7" x14ac:dyDescent="0.45">
      <c r="A37">
        <v>35</v>
      </c>
      <c r="B37">
        <f t="shared" si="0"/>
        <v>0.61086472222222221</v>
      </c>
      <c r="C37">
        <v>10</v>
      </c>
      <c r="D37">
        <f t="shared" si="1"/>
        <v>6.1086472222222223</v>
      </c>
      <c r="E37">
        <f t="shared" si="2"/>
        <v>7.00206769256115</v>
      </c>
      <c r="F37">
        <f t="shared" si="3"/>
        <v>13.628859694470592</v>
      </c>
      <c r="G37">
        <f t="shared" si="4"/>
        <v>12.759380651062241</v>
      </c>
    </row>
    <row r="38" spans="1:7" x14ac:dyDescent="0.45">
      <c r="A38">
        <v>36</v>
      </c>
      <c r="B38">
        <f t="shared" si="0"/>
        <v>0.62831800000000004</v>
      </c>
      <c r="C38">
        <v>10</v>
      </c>
      <c r="D38">
        <f t="shared" si="1"/>
        <v>6.2831800000000007</v>
      </c>
      <c r="E38">
        <f t="shared" si="2"/>
        <v>7.265417171407865</v>
      </c>
      <c r="F38">
        <f t="shared" si="3"/>
        <v>14.49946675631803</v>
      </c>
      <c r="G38">
        <f t="shared" si="4"/>
        <v>13.519349931802061</v>
      </c>
    </row>
    <row r="39" spans="1:7" x14ac:dyDescent="0.45">
      <c r="A39">
        <v>37</v>
      </c>
      <c r="B39">
        <f t="shared" si="0"/>
        <v>0.64577127777777776</v>
      </c>
      <c r="C39">
        <v>10</v>
      </c>
      <c r="D39">
        <f t="shared" si="1"/>
        <v>6.4577127777777772</v>
      </c>
      <c r="E39">
        <f t="shared" si="2"/>
        <v>7.5355319490692283</v>
      </c>
      <c r="F39">
        <f t="shared" si="3"/>
        <v>15.404849873361831</v>
      </c>
      <c r="G39">
        <f t="shared" si="4"/>
        <v>14.303159731471657</v>
      </c>
    </row>
    <row r="40" spans="1:7" x14ac:dyDescent="0.45">
      <c r="A40">
        <v>38</v>
      </c>
      <c r="B40">
        <f t="shared" si="0"/>
        <v>0.66322455555555559</v>
      </c>
      <c r="C40">
        <v>10</v>
      </c>
      <c r="D40">
        <f t="shared" si="1"/>
        <v>6.6322455555555564</v>
      </c>
      <c r="E40">
        <f t="shared" si="2"/>
        <v>7.8128472435329464</v>
      </c>
      <c r="F40">
        <f t="shared" si="3"/>
        <v>16.34605889208115</v>
      </c>
      <c r="G40">
        <f t="shared" si="4"/>
        <v>15.111029963559423</v>
      </c>
    </row>
    <row r="41" spans="1:7" x14ac:dyDescent="0.45">
      <c r="A41">
        <v>39</v>
      </c>
      <c r="B41">
        <f t="shared" si="0"/>
        <v>0.68067783333333332</v>
      </c>
      <c r="C41">
        <v>10</v>
      </c>
      <c r="D41">
        <f t="shared" si="1"/>
        <v>6.8067783333333329</v>
      </c>
      <c r="E41">
        <f t="shared" si="2"/>
        <v>8.0978308123106491</v>
      </c>
      <c r="F41">
        <f t="shared" si="3"/>
        <v>17.324204430474971</v>
      </c>
      <c r="G41">
        <f t="shared" si="4"/>
        <v>15.943189094721591</v>
      </c>
    </row>
    <row r="42" spans="1:7" x14ac:dyDescent="0.45">
      <c r="A42">
        <v>40</v>
      </c>
      <c r="B42">
        <f t="shared" si="0"/>
        <v>0.69813111111111115</v>
      </c>
      <c r="C42">
        <v>10</v>
      </c>
      <c r="D42">
        <f t="shared" si="1"/>
        <v>6.9813111111111112</v>
      </c>
      <c r="E42">
        <f t="shared" si="2"/>
        <v>8.3909862629977052</v>
      </c>
      <c r="F42">
        <f t="shared" si="3"/>
        <v>18.340461644475798</v>
      </c>
      <c r="G42">
        <f t="shared" si="4"/>
        <v>16.799874385481157</v>
      </c>
    </row>
    <row r="43" spans="1:7" x14ac:dyDescent="0.45">
      <c r="A43">
        <v>41</v>
      </c>
      <c r="B43">
        <f t="shared" si="0"/>
        <v>0.71558438888888876</v>
      </c>
      <c r="C43">
        <v>10</v>
      </c>
      <c r="D43">
        <f t="shared" si="1"/>
        <v>7.1558438888888878</v>
      </c>
      <c r="E43">
        <f t="shared" si="2"/>
        <v>8.6928567664568419</v>
      </c>
      <c r="F43">
        <f t="shared" si="3"/>
        <v>19.396074302779176</v>
      </c>
      <c r="G43">
        <f t="shared" si="4"/>
        <v>17.681332142717814</v>
      </c>
    </row>
    <row r="44" spans="1:7" x14ac:dyDescent="0.45">
      <c r="A44">
        <v>42</v>
      </c>
      <c r="B44">
        <f t="shared" si="0"/>
        <v>0.73303766666666659</v>
      </c>
      <c r="C44">
        <v>10</v>
      </c>
      <c r="D44">
        <f t="shared" si="1"/>
        <v>7.3303766666666661</v>
      </c>
      <c r="E44">
        <f t="shared" si="2"/>
        <v>9.0040292314863066</v>
      </c>
      <c r="F44">
        <f t="shared" si="3"/>
        <v>20.492359198798781</v>
      </c>
      <c r="G44">
        <f t="shared" si="4"/>
        <v>18.587817984497686</v>
      </c>
    </row>
    <row r="45" spans="1:7" x14ac:dyDescent="0.45">
      <c r="A45">
        <v>43</v>
      </c>
      <c r="B45">
        <f t="shared" si="0"/>
        <v>0.75049094444444442</v>
      </c>
      <c r="C45">
        <v>10</v>
      </c>
      <c r="D45">
        <f t="shared" si="1"/>
        <v>7.5049094444444444</v>
      </c>
      <c r="E45">
        <f t="shared" si="2"/>
        <v>9.3251390098429621</v>
      </c>
      <c r="F45">
        <f t="shared" si="3"/>
        <v>21.630710931611365</v>
      </c>
      <c r="G45">
        <f t="shared" si="4"/>
        <v>19.519597117825388</v>
      </c>
    </row>
    <row r="46" spans="1:7" x14ac:dyDescent="0.45">
      <c r="A46">
        <v>44</v>
      </c>
      <c r="B46">
        <f t="shared" si="0"/>
        <v>0.76794422222222225</v>
      </c>
      <c r="C46">
        <v>10</v>
      </c>
      <c r="D46">
        <f t="shared" si="1"/>
        <v>7.6794422222222227</v>
      </c>
      <c r="E46">
        <f t="shared" si="2"/>
        <v>9.6568752124597275</v>
      </c>
      <c r="F46">
        <f t="shared" si="3"/>
        <v>22.812607091302748</v>
      </c>
      <c r="G46">
        <f t="shared" si="4"/>
        <v>20.476944629937158</v>
      </c>
    </row>
    <row r="47" spans="1:7" x14ac:dyDescent="0.45">
      <c r="A47">
        <v>45</v>
      </c>
      <c r="B47">
        <f t="shared" si="0"/>
        <v>0.78539749999999997</v>
      </c>
      <c r="C47">
        <v>10</v>
      </c>
      <c r="D47">
        <f t="shared" si="1"/>
        <v>7.8539750000000002</v>
      </c>
      <c r="E47">
        <f t="shared" si="2"/>
        <v>9.9999867320598348</v>
      </c>
      <c r="F47">
        <f t="shared" si="3"/>
        <v>24.039613888118783</v>
      </c>
      <c r="G47">
        <f t="shared" si="4"/>
        <v>21.46014579379138</v>
      </c>
    </row>
    <row r="48" spans="1:7" x14ac:dyDescent="0.45">
      <c r="A48">
        <v>46</v>
      </c>
      <c r="B48">
        <f t="shared" si="0"/>
        <v>0.80285077777777769</v>
      </c>
      <c r="C48">
        <v>10</v>
      </c>
      <c r="D48">
        <f t="shared" si="1"/>
        <v>8.0285077777777776</v>
      </c>
      <c r="E48">
        <f t="shared" si="2"/>
        <v>10.355289084672163</v>
      </c>
      <c r="F48">
        <f t="shared" si="3"/>
        <v>25.313392269330205</v>
      </c>
      <c r="G48">
        <f t="shared" si="4"/>
        <v>22.469496388454026</v>
      </c>
    </row>
    <row r="49" spans="1:7" x14ac:dyDescent="0.45">
      <c r="A49">
        <v>47</v>
      </c>
      <c r="B49">
        <f t="shared" si="0"/>
        <v>0.82030405555555552</v>
      </c>
      <c r="C49">
        <v>10</v>
      </c>
      <c r="D49">
        <f t="shared" si="1"/>
        <v>8.203040555555555</v>
      </c>
      <c r="E49">
        <f t="shared" si="2"/>
        <v>10.723672203475282</v>
      </c>
      <c r="F49">
        <f t="shared" si="3"/>
        <v>26.635704572808223</v>
      </c>
      <c r="G49">
        <f t="shared" si="4"/>
        <v>23.505303035119361</v>
      </c>
    </row>
    <row r="50" spans="1:7" x14ac:dyDescent="0.45">
      <c r="A50">
        <v>48</v>
      </c>
      <c r="B50">
        <f t="shared" si="0"/>
        <v>0.83775733333333324</v>
      </c>
      <c r="C50">
        <v>10</v>
      </c>
      <c r="D50">
        <f t="shared" si="1"/>
        <v>8.3775733333333324</v>
      </c>
      <c r="E50">
        <f t="shared" si="2"/>
        <v>11.106109343805471</v>
      </c>
      <c r="F50">
        <f t="shared" si="3"/>
        <v>28.008421772067443</v>
      </c>
      <c r="G50">
        <f t="shared" si="4"/>
        <v>24.567883549552871</v>
      </c>
    </row>
    <row r="51" spans="1:7" x14ac:dyDescent="0.45">
      <c r="A51">
        <v>49</v>
      </c>
      <c r="B51">
        <f t="shared" si="0"/>
        <v>0.85521061111111107</v>
      </c>
      <c r="C51">
        <v>10</v>
      </c>
      <c r="D51">
        <f t="shared" si="1"/>
        <v>8.5521061111111116</v>
      </c>
      <c r="E51">
        <f t="shared" si="2"/>
        <v>11.503667289149275</v>
      </c>
      <c r="F51">
        <f t="shared" si="3"/>
        <v>29.433531374061527</v>
      </c>
      <c r="G51">
        <f t="shared" si="4"/>
        <v>25.657567311792782</v>
      </c>
    </row>
    <row r="52" spans="1:7" x14ac:dyDescent="0.45">
      <c r="A52">
        <v>50</v>
      </c>
      <c r="B52">
        <f t="shared" si="0"/>
        <v>0.87266388888888891</v>
      </c>
      <c r="C52">
        <v>10</v>
      </c>
      <c r="D52">
        <f t="shared" si="1"/>
        <v>8.7266388888888891</v>
      </c>
      <c r="E52">
        <f t="shared" si="2"/>
        <v>11.917518085898466</v>
      </c>
      <c r="F52">
        <f t="shared" si="3"/>
        <v>30.913146038431965</v>
      </c>
      <c r="G52">
        <f t="shared" si="4"/>
        <v>26.774695653998798</v>
      </c>
    </row>
    <row r="53" spans="1:7" x14ac:dyDescent="0.45">
      <c r="A53">
        <v>51</v>
      </c>
      <c r="B53">
        <f t="shared" si="0"/>
        <v>0.89011716666666674</v>
      </c>
      <c r="C53">
        <v>10</v>
      </c>
      <c r="D53">
        <f t="shared" si="1"/>
        <v>8.9011716666666665</v>
      </c>
      <c r="E53">
        <f t="shared" si="2"/>
        <v>12.348952581362628</v>
      </c>
      <c r="F53">
        <f t="shared" si="3"/>
        <v>32.449512995348286</v>
      </c>
      <c r="G53">
        <f t="shared" si="4"/>
        <v>27.919622267393311</v>
      </c>
    </row>
    <row r="54" spans="1:7" x14ac:dyDescent="0.45">
      <c r="A54">
        <v>52</v>
      </c>
      <c r="B54">
        <f t="shared" si="0"/>
        <v>0.90757044444444435</v>
      </c>
      <c r="C54">
        <v>10</v>
      </c>
      <c r="D54">
        <f t="shared" si="1"/>
        <v>9.0757044444444439</v>
      </c>
      <c r="E54">
        <f t="shared" si="2"/>
        <v>12.799396097316718</v>
      </c>
      <c r="F54">
        <f t="shared" si="3"/>
        <v>34.045024348697048</v>
      </c>
      <c r="G54">
        <f t="shared" si="4"/>
        <v>29.092713629300949</v>
      </c>
    </row>
    <row r="55" spans="1:7" x14ac:dyDescent="0.45">
      <c r="A55">
        <v>53</v>
      </c>
      <c r="B55">
        <f t="shared" si="0"/>
        <v>0.92502372222222218</v>
      </c>
      <c r="C55">
        <v>10</v>
      </c>
      <c r="D55">
        <f t="shared" si="1"/>
        <v>9.2502372222222213</v>
      </c>
      <c r="E55">
        <f t="shared" si="2"/>
        <v>13.270426643198682</v>
      </c>
      <c r="F55">
        <f t="shared" si="3"/>
        <v>35.702228362363819</v>
      </c>
      <c r="G55">
        <f t="shared" si="4"/>
        <v>30.294349451356005</v>
      </c>
    </row>
    <row r="56" spans="1:7" x14ac:dyDescent="0.45">
      <c r="A56">
        <v>54</v>
      </c>
      <c r="B56">
        <f t="shared" si="0"/>
        <v>0.94247700000000001</v>
      </c>
      <c r="C56">
        <v>10</v>
      </c>
      <c r="D56">
        <f t="shared" si="1"/>
        <v>9.4247700000000005</v>
      </c>
      <c r="E56">
        <f t="shared" si="2"/>
        <v>13.763796162869628</v>
      </c>
      <c r="F56">
        <f t="shared" si="3"/>
        <v>37.42384183992742</v>
      </c>
      <c r="G56">
        <f t="shared" si="4"/>
        <v>31.524923150016921</v>
      </c>
    </row>
    <row r="57" spans="1:7" x14ac:dyDescent="0.45">
      <c r="A57">
        <v>55</v>
      </c>
      <c r="B57">
        <f t="shared" si="0"/>
        <v>0.95993027777777784</v>
      </c>
      <c r="C57">
        <v>10</v>
      </c>
      <c r="D57">
        <f t="shared" si="1"/>
        <v>9.599302777777778</v>
      </c>
      <c r="E57">
        <f t="shared" si="2"/>
        <v>14.281455421737654</v>
      </c>
      <c r="F57">
        <f t="shared" si="3"/>
        <v>39.212763722509294</v>
      </c>
      <c r="G57">
        <f t="shared" si="4"/>
        <v>32.784842340600804</v>
      </c>
    </row>
    <row r="58" spans="1:7" x14ac:dyDescent="0.45">
      <c r="A58">
        <v>56</v>
      </c>
      <c r="B58">
        <f t="shared" si="0"/>
        <v>0.97738355555555545</v>
      </c>
      <c r="C58">
        <v>10</v>
      </c>
      <c r="D58">
        <f t="shared" si="1"/>
        <v>9.7738355555555536</v>
      </c>
      <c r="E58">
        <f t="shared" si="2"/>
        <v>14.825583283817442</v>
      </c>
      <c r="F58">
        <f t="shared" si="3"/>
        <v>41.072090046096804</v>
      </c>
      <c r="G58">
        <f t="shared" si="4"/>
        <v>34.074529356130085</v>
      </c>
    </row>
    <row r="59" spans="1:7" x14ac:dyDescent="0.45">
      <c r="A59">
        <v>57</v>
      </c>
      <c r="B59">
        <f t="shared" si="0"/>
        <v>0.99483683333333328</v>
      </c>
      <c r="C59">
        <v>10</v>
      </c>
      <c r="D59">
        <f t="shared" si="1"/>
        <v>9.9483683333333328</v>
      </c>
      <c r="E59">
        <f t="shared" si="2"/>
        <v>15.398621310006648</v>
      </c>
      <c r="F59">
        <f t="shared" si="3"/>
        <v>43.005130418754803</v>
      </c>
      <c r="G59">
        <f t="shared" si="4"/>
        <v>35.394421792368647</v>
      </c>
    </row>
    <row r="60" spans="1:7" x14ac:dyDescent="0.45">
      <c r="A60">
        <v>58</v>
      </c>
      <c r="B60">
        <f t="shared" si="0"/>
        <v>1.0122901111111111</v>
      </c>
      <c r="C60">
        <v>10</v>
      </c>
      <c r="D60">
        <f t="shared" si="1"/>
        <v>10.122901111111112</v>
      </c>
      <c r="E60">
        <f t="shared" si="2"/>
        <v>16.003314841674648</v>
      </c>
      <c r="F60">
        <f t="shared" si="3"/>
        <v>45.015426200184379</v>
      </c>
      <c r="G60">
        <f t="shared" si="4"/>
        <v>36.744973080515777</v>
      </c>
    </row>
    <row r="61" spans="1:7" x14ac:dyDescent="0.45">
      <c r="A61">
        <v>59</v>
      </c>
      <c r="B61">
        <f t="shared" si="0"/>
        <v>1.0297433888888887</v>
      </c>
      <c r="C61">
        <v>10</v>
      </c>
      <c r="D61">
        <f t="shared" si="1"/>
        <v>10.297433888888888</v>
      </c>
      <c r="E61">
        <f t="shared" si="2"/>
        <v>16.642762034065608</v>
      </c>
      <c r="F61">
        <f t="shared" si="3"/>
        <v>47.10677059159886</v>
      </c>
      <c r="G61">
        <f t="shared" si="4"/>
        <v>38.126653089124538</v>
      </c>
    </row>
    <row r="62" spans="1:7" x14ac:dyDescent="0.45">
      <c r="A62">
        <v>60</v>
      </c>
      <c r="B62">
        <f t="shared" si="0"/>
        <v>1.0471966666666666</v>
      </c>
      <c r="C62">
        <v>10</v>
      </c>
      <c r="D62">
        <f t="shared" si="1"/>
        <v>10.471966666666665</v>
      </c>
      <c r="E62">
        <f t="shared" si="2"/>
        <v>17.320472694545728</v>
      </c>
      <c r="F62">
        <f t="shared" si="3"/>
        <v>49.28323087347961</v>
      </c>
      <c r="G62">
        <f t="shared" si="4"/>
        <v>39.539948756916317</v>
      </c>
    </row>
    <row r="63" spans="1:7" x14ac:dyDescent="0.45">
      <c r="A63">
        <v>61</v>
      </c>
      <c r="B63">
        <f t="shared" si="0"/>
        <v>1.0646499444444444</v>
      </c>
      <c r="C63">
        <v>10</v>
      </c>
      <c r="D63">
        <f t="shared" si="1"/>
        <v>10.646499444444444</v>
      </c>
      <c r="E63">
        <f t="shared" si="2"/>
        <v>18.04043929245087</v>
      </c>
      <c r="F63">
        <f t="shared" si="3"/>
        <v>51.549173063187894</v>
      </c>
      <c r="G63">
        <f t="shared" si="4"/>
        <v>40.985364758276503</v>
      </c>
    </row>
    <row r="64" spans="1:7" x14ac:dyDescent="0.45">
      <c r="A64">
        <v>62</v>
      </c>
      <c r="B64">
        <f t="shared" si="0"/>
        <v>1.0821032222222222</v>
      </c>
      <c r="C64">
        <v>10</v>
      </c>
      <c r="D64">
        <f t="shared" si="1"/>
        <v>10.821032222222222</v>
      </c>
      <c r="E64">
        <f t="shared" si="2"/>
        <v>18.807223183500696</v>
      </c>
      <c r="F64">
        <f t="shared" si="3"/>
        <v>53.909289304532471</v>
      </c>
      <c r="G64">
        <f t="shared" si="4"/>
        <v>42.463424203338235</v>
      </c>
    </row>
    <row r="65" spans="1:7" x14ac:dyDescent="0.45">
      <c r="A65">
        <v>63</v>
      </c>
      <c r="B65">
        <f t="shared" si="0"/>
        <v>1.0995564999999998</v>
      </c>
      <c r="C65">
        <v>10</v>
      </c>
      <c r="D65">
        <f t="shared" si="1"/>
        <v>10.995564999999999</v>
      </c>
      <c r="E65">
        <f t="shared" si="2"/>
        <v>19.626059993357813</v>
      </c>
      <c r="F65">
        <f t="shared" si="3"/>
        <v>56.368628348298756</v>
      </c>
      <c r="G65">
        <f t="shared" si="4"/>
        <v>43.974669374692091</v>
      </c>
    </row>
    <row r="66" spans="1:7" x14ac:dyDescent="0.45">
      <c r="A66">
        <v>64</v>
      </c>
      <c r="B66">
        <f t="shared" si="0"/>
        <v>1.1170097777777777</v>
      </c>
      <c r="C66">
        <v>10</v>
      </c>
      <c r="D66">
        <f t="shared" si="1"/>
        <v>11.170097777777777</v>
      </c>
      <c r="E66">
        <f t="shared" si="2"/>
        <v>20.502989318619115</v>
      </c>
      <c r="F66">
        <f t="shared" si="3"/>
        <v>58.932629537731685</v>
      </c>
      <c r="G66">
        <f t="shared" si="4"/>
        <v>45.519662502901369</v>
      </c>
    </row>
    <row r="67" spans="1:7" x14ac:dyDescent="0.45">
      <c r="A67">
        <v>65</v>
      </c>
      <c r="B67">
        <f t="shared" ref="B67:B80" si="5">A67*3.14159/180</f>
        <v>1.1344630555555555</v>
      </c>
      <c r="C67">
        <v>10</v>
      </c>
      <c r="D67">
        <f t="shared" ref="D67:D80" si="6">C67*(B67)</f>
        <v>11.344630555555554</v>
      </c>
      <c r="E67">
        <f t="shared" ref="E67:E80" si="7">C67*TAN(B67)</f>
        <v>21.445015554168823</v>
      </c>
      <c r="F67">
        <f t="shared" ref="F67:F80" si="8">ABS((D67-E67)/(AVERAGE(D67:E67)))*100</f>
        <v>61.607160777607859</v>
      </c>
      <c r="G67">
        <f t="shared" ref="G67:G80" si="9">((ABS(E67-D67))/E67)*100</f>
        <v>47.09898658315403</v>
      </c>
    </row>
    <row r="68" spans="1:7" x14ac:dyDescent="0.45">
      <c r="A68">
        <v>66</v>
      </c>
      <c r="B68">
        <f t="shared" si="5"/>
        <v>1.1519163333333333</v>
      </c>
      <c r="C68">
        <v>10</v>
      </c>
      <c r="D68">
        <f t="shared" si="6"/>
        <v>11.519163333333333</v>
      </c>
      <c r="E68">
        <f t="shared" si="7"/>
        <v>22.460308925454893</v>
      </c>
      <c r="F68">
        <f t="shared" si="8"/>
        <v>64.398561041758455</v>
      </c>
      <c r="G68">
        <f t="shared" si="9"/>
        <v>48.713246235547793</v>
      </c>
    </row>
    <row r="69" spans="1:7" x14ac:dyDescent="0.45">
      <c r="A69">
        <v>67</v>
      </c>
      <c r="B69">
        <f t="shared" si="5"/>
        <v>1.1693696111111112</v>
      </c>
      <c r="C69">
        <v>10</v>
      </c>
      <c r="D69">
        <f t="shared" si="6"/>
        <v>11.693696111111112</v>
      </c>
      <c r="E69">
        <f t="shared" si="7"/>
        <v>23.55845896199596</v>
      </c>
      <c r="F69">
        <f t="shared" si="8"/>
        <v>67.313688064059136</v>
      </c>
      <c r="G69">
        <f t="shared" si="9"/>
        <v>50.36306861168147</v>
      </c>
    </row>
    <row r="70" spans="1:7" x14ac:dyDescent="0.45">
      <c r="A70">
        <v>68</v>
      </c>
      <c r="B70">
        <f t="shared" si="5"/>
        <v>1.1868228888888888</v>
      </c>
      <c r="C70">
        <v>10</v>
      </c>
      <c r="D70">
        <f t="shared" si="6"/>
        <v>11.868228888888888</v>
      </c>
      <c r="E70">
        <f t="shared" si="7"/>
        <v>24.750797097972914</v>
      </c>
      <c r="F70">
        <f t="shared" si="8"/>
        <v>70.359971964879904</v>
      </c>
      <c r="G70">
        <f t="shared" si="9"/>
        <v>52.049104350417487</v>
      </c>
    </row>
    <row r="71" spans="1:7" x14ac:dyDescent="0.45">
      <c r="A71">
        <v>69</v>
      </c>
      <c r="B71">
        <f t="shared" si="5"/>
        <v>1.2042761666666666</v>
      </c>
      <c r="C71">
        <v>10</v>
      </c>
      <c r="D71">
        <f t="shared" si="6"/>
        <v>12.042761666666665</v>
      </c>
      <c r="E71">
        <f t="shared" si="7"/>
        <v>26.050811442247888</v>
      </c>
      <c r="F71">
        <f t="shared" si="8"/>
        <v>73.54547569234505</v>
      </c>
      <c r="G71">
        <f t="shared" si="9"/>
        <v>53.772028585887647</v>
      </c>
    </row>
    <row r="72" spans="1:7" x14ac:dyDescent="0.45">
      <c r="A72">
        <v>70</v>
      </c>
      <c r="B72">
        <f t="shared" si="5"/>
        <v>1.2217294444444444</v>
      </c>
      <c r="C72">
        <v>10</v>
      </c>
      <c r="D72">
        <f t="shared" si="6"/>
        <v>12.217294444444445</v>
      </c>
      <c r="E72">
        <f t="shared" si="7"/>
        <v>27.474685977051053</v>
      </c>
      <c r="F72">
        <f t="shared" si="8"/>
        <v>76.878963309897472</v>
      </c>
      <c r="G72">
        <f t="shared" si="9"/>
        <v>55.532542011037876</v>
      </c>
    </row>
    <row r="73" spans="1:7" x14ac:dyDescent="0.45">
      <c r="A73">
        <v>71</v>
      </c>
      <c r="B73">
        <f t="shared" si="5"/>
        <v>1.2391827222222223</v>
      </c>
      <c r="C73">
        <v>10</v>
      </c>
      <c r="D73">
        <f t="shared" si="6"/>
        <v>12.391827222222222</v>
      </c>
      <c r="E73">
        <f t="shared" si="7"/>
        <v>29.042010027355811</v>
      </c>
      <c r="F73">
        <f t="shared" si="8"/>
        <v>80.369977344075977</v>
      </c>
      <c r="G73">
        <f t="shared" si="9"/>
        <v>57.331372000251115</v>
      </c>
    </row>
    <row r="74" spans="1:7" x14ac:dyDescent="0.45">
      <c r="A74">
        <v>72</v>
      </c>
      <c r="B74">
        <f t="shared" si="5"/>
        <v>1.2566360000000001</v>
      </c>
      <c r="C74">
        <v>10</v>
      </c>
      <c r="D74">
        <f t="shared" si="6"/>
        <v>12.566360000000001</v>
      </c>
      <c r="E74">
        <f t="shared" si="7"/>
        <v>30.776724217103325</v>
      </c>
      <c r="F74">
        <f t="shared" si="8"/>
        <v>84.028926625934275</v>
      </c>
      <c r="G74">
        <f t="shared" si="9"/>
        <v>59.16927379484855</v>
      </c>
    </row>
    <row r="75" spans="1:7" x14ac:dyDescent="0.45">
      <c r="A75">
        <v>73</v>
      </c>
      <c r="B75">
        <f t="shared" si="5"/>
        <v>1.2740892777777777</v>
      </c>
      <c r="C75">
        <v>10</v>
      </c>
      <c r="D75">
        <f t="shared" si="6"/>
        <v>12.740892777777777</v>
      </c>
      <c r="E75">
        <f t="shared" si="7"/>
        <v>32.70840028884065</v>
      </c>
      <c r="F75">
        <f t="shared" si="8"/>
        <v>87.867186324746598</v>
      </c>
      <c r="G75">
        <f t="shared" si="9"/>
        <v>61.047031755555849</v>
      </c>
    </row>
    <row r="76" spans="1:7" x14ac:dyDescent="0.45">
      <c r="A76">
        <v>74</v>
      </c>
      <c r="B76">
        <f t="shared" si="5"/>
        <v>1.2915425555555555</v>
      </c>
      <c r="C76">
        <v>10</v>
      </c>
      <c r="D76">
        <f t="shared" si="6"/>
        <v>12.915425555555554</v>
      </c>
      <c r="E76">
        <f t="shared" si="7"/>
        <v>34.874000851383144</v>
      </c>
      <c r="F76">
        <f t="shared" si="8"/>
        <v>91.897212194366716</v>
      </c>
      <c r="G76">
        <f t="shared" si="9"/>
        <v>62.965460686328697</v>
      </c>
    </row>
    <row r="77" spans="1:7" x14ac:dyDescent="0.45">
      <c r="A77">
        <v>75</v>
      </c>
      <c r="B77">
        <f t="shared" si="5"/>
        <v>1.3089958333333334</v>
      </c>
      <c r="C77">
        <v>10</v>
      </c>
      <c r="D77">
        <f t="shared" si="6"/>
        <v>13.089958333333334</v>
      </c>
      <c r="E77">
        <f t="shared" si="7"/>
        <v>37.320343020837676</v>
      </c>
      <c r="F77">
        <f t="shared" si="8"/>
        <v>96.132671444541913</v>
      </c>
      <c r="G77">
        <f t="shared" si="9"/>
        <v>64.925407234267368</v>
      </c>
    </row>
    <row r="78" spans="1:7" x14ac:dyDescent="0.45">
      <c r="A78">
        <v>76</v>
      </c>
      <c r="B78">
        <f t="shared" si="5"/>
        <v>1.3264491111111112</v>
      </c>
      <c r="C78">
        <v>10</v>
      </c>
      <c r="D78">
        <f t="shared" si="6"/>
        <v>13.264491111111113</v>
      </c>
      <c r="E78">
        <f t="shared" si="7"/>
        <v>40.107617899817413</v>
      </c>
      <c r="F78">
        <f t="shared" si="8"/>
        <v>100.58859312908123</v>
      </c>
      <c r="G78">
        <f t="shared" si="9"/>
        <v>66.927751370715299</v>
      </c>
    </row>
    <row r="79" spans="1:7" x14ac:dyDescent="0.45">
      <c r="A79">
        <v>77</v>
      </c>
      <c r="B79">
        <f t="shared" si="5"/>
        <v>1.3439023888888888</v>
      </c>
      <c r="C79">
        <v>10</v>
      </c>
      <c r="D79">
        <f t="shared" si="6"/>
        <v>13.439023888888888</v>
      </c>
      <c r="E79">
        <f t="shared" si="7"/>
        <v>43.314534419840356</v>
      </c>
      <c r="F79">
        <f t="shared" si="8"/>
        <v>105.28154153237057</v>
      </c>
      <c r="G79">
        <f t="shared" si="9"/>
        <v>68.973407959031178</v>
      </c>
    </row>
    <row r="80" spans="1:7" x14ac:dyDescent="0.45">
      <c r="A80">
        <v>78</v>
      </c>
      <c r="B80">
        <f t="shared" si="5"/>
        <v>1.3613556666666666</v>
      </c>
      <c r="C80">
        <v>10</v>
      </c>
      <c r="D80">
        <f t="shared" si="6"/>
        <v>13.613556666666666</v>
      </c>
      <c r="E80">
        <f t="shared" si="7"/>
        <v>47.046035086161176</v>
      </c>
      <c r="F80">
        <f t="shared" si="8"/>
        <v>110.22981676409303</v>
      </c>
      <c r="G80">
        <f t="shared" si="9"/>
        <v>71.063328414956771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 Collection</vt:lpstr>
      <vt:lpstr>Sample data - star 2</vt:lpstr>
      <vt:lpstr>Contrived data</vt:lpstr>
    </vt:vector>
  </TitlesOfParts>
  <Company>Swinburne University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Bondell</dc:creator>
  <cp:lastModifiedBy>Jackie Bondell</cp:lastModifiedBy>
  <dcterms:created xsi:type="dcterms:W3CDTF">2019-03-08T03:34:02Z</dcterms:created>
  <dcterms:modified xsi:type="dcterms:W3CDTF">2020-05-01T01:36:38Z</dcterms:modified>
</cp:coreProperties>
</file>